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86.1 - ulice Barákova" sheetId="2" r:id="rId2"/>
    <sheet name="86.2 - ulice Třídvorská" sheetId="3" r:id="rId3"/>
    <sheet name="86.3 - ulice Na Kopečkách" sheetId="4" r:id="rId4"/>
    <sheet name="86.4 - ulice Štitárská" sheetId="5" r:id="rId5"/>
    <sheet name="86.5 - ulice U Kostelíčka" sheetId="6" r:id="rId6"/>
    <sheet name="86.6 - ulice Masarykova" sheetId="7" r:id="rId7"/>
    <sheet name="86.7 - ulice Zahradní" sheetId="8" r:id="rId8"/>
    <sheet name="86.8 - ulice K.V. Raise" sheetId="9" r:id="rId9"/>
    <sheet name="86.9 - ulice Nová" sheetId="10" r:id="rId10"/>
    <sheet name="86.10 - ulice M.J.Husa" sheetId="11" r:id="rId11"/>
    <sheet name="86.11 - VRN" sheetId="12" r:id="rId12"/>
    <sheet name="Pokyny pro vyplnění" sheetId="13" r:id="rId13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'86.1 - ulice Barákova'!$C$84:$K$168</definedName>
    <definedName name="_xlnm.Print_Area" localSheetId="1">'86.1 - ulice Barákova'!$C$4:$J$39,'86.1 - ulice Barákova'!$C$45:$J$66,'86.1 - ulice Barákova'!$C$72:$K$168</definedName>
    <definedName name="_xlnm.Print_Titles" localSheetId="1">'86.1 - ulice Barákova'!$84:$84</definedName>
    <definedName name="_xlnm._FilterDatabase" localSheetId="2" hidden="1">'86.2 - ulice Třídvorská'!$C$84:$K$167</definedName>
    <definedName name="_xlnm.Print_Area" localSheetId="2">'86.2 - ulice Třídvorská'!$C$4:$J$39,'86.2 - ulice Třídvorská'!$C$45:$J$66,'86.2 - ulice Třídvorská'!$C$72:$K$167</definedName>
    <definedName name="_xlnm.Print_Titles" localSheetId="2">'86.2 - ulice Třídvorská'!$84:$84</definedName>
    <definedName name="_xlnm._FilterDatabase" localSheetId="3" hidden="1">'86.3 - ulice Na Kopečkách'!$C$84:$K$152</definedName>
    <definedName name="_xlnm.Print_Area" localSheetId="3">'86.3 - ulice Na Kopečkách'!$C$4:$J$39,'86.3 - ulice Na Kopečkách'!$C$45:$J$66,'86.3 - ulice Na Kopečkách'!$C$72:$K$152</definedName>
    <definedName name="_xlnm.Print_Titles" localSheetId="3">'86.3 - ulice Na Kopečkách'!$84:$84</definedName>
    <definedName name="_xlnm._FilterDatabase" localSheetId="4" hidden="1">'86.4 - ulice Štitárská'!$C$84:$K$152</definedName>
    <definedName name="_xlnm.Print_Area" localSheetId="4">'86.4 - ulice Štitárská'!$C$4:$J$39,'86.4 - ulice Štitárská'!$C$45:$J$66,'86.4 - ulice Štitárská'!$C$72:$K$152</definedName>
    <definedName name="_xlnm.Print_Titles" localSheetId="4">'86.4 - ulice Štitárská'!$84:$84</definedName>
    <definedName name="_xlnm._FilterDatabase" localSheetId="5" hidden="1">'86.5 - ulice U Kostelíčka'!$C$84:$K$167</definedName>
    <definedName name="_xlnm.Print_Area" localSheetId="5">'86.5 - ulice U Kostelíčka'!$C$4:$J$39,'86.5 - ulice U Kostelíčka'!$C$45:$J$66,'86.5 - ulice U Kostelíčka'!$C$72:$K$167</definedName>
    <definedName name="_xlnm.Print_Titles" localSheetId="5">'86.5 - ulice U Kostelíčka'!$84:$84</definedName>
    <definedName name="_xlnm._FilterDatabase" localSheetId="6" hidden="1">'86.6 - ulice Masarykova'!$C$84:$K$163</definedName>
    <definedName name="_xlnm.Print_Area" localSheetId="6">'86.6 - ulice Masarykova'!$C$4:$J$39,'86.6 - ulice Masarykova'!$C$45:$J$66,'86.6 - ulice Masarykova'!$C$72:$K$163</definedName>
    <definedName name="_xlnm.Print_Titles" localSheetId="6">'86.6 - ulice Masarykova'!$84:$84</definedName>
    <definedName name="_xlnm._FilterDatabase" localSheetId="7" hidden="1">'86.7 - ulice Zahradní'!$C$84:$K$175</definedName>
    <definedName name="_xlnm.Print_Area" localSheetId="7">'86.7 - ulice Zahradní'!$C$4:$J$39,'86.7 - ulice Zahradní'!$C$45:$J$66,'86.7 - ulice Zahradní'!$C$72:$K$175</definedName>
    <definedName name="_xlnm.Print_Titles" localSheetId="7">'86.7 - ulice Zahradní'!$84:$84</definedName>
    <definedName name="_xlnm._FilterDatabase" localSheetId="8" hidden="1">'86.8 - ulice K.V. Raise'!$C$84:$K$152</definedName>
    <definedName name="_xlnm.Print_Area" localSheetId="8">'86.8 - ulice K.V. Raise'!$C$4:$J$39,'86.8 - ulice K.V. Raise'!$C$45:$J$66,'86.8 - ulice K.V. Raise'!$C$72:$K$152</definedName>
    <definedName name="_xlnm.Print_Titles" localSheetId="8">'86.8 - ulice K.V. Raise'!$84:$84</definedName>
    <definedName name="_xlnm._FilterDatabase" localSheetId="9" hidden="1">'86.9 - ulice Nová'!$C$83:$K$157</definedName>
    <definedName name="_xlnm.Print_Area" localSheetId="9">'86.9 - ulice Nová'!$C$4:$J$39,'86.9 - ulice Nová'!$C$45:$J$65,'86.9 - ulice Nová'!$C$71:$K$157</definedName>
    <definedName name="_xlnm.Print_Titles" localSheetId="9">'86.9 - ulice Nová'!$83:$83</definedName>
    <definedName name="_xlnm._FilterDatabase" localSheetId="10" hidden="1">'86.10 - ulice M.J.Husa'!$C$84:$K$152</definedName>
    <definedName name="_xlnm.Print_Area" localSheetId="10">'86.10 - ulice M.J.Husa'!$C$4:$J$39,'86.10 - ulice M.J.Husa'!$C$45:$J$66,'86.10 - ulice M.J.Husa'!$C$72:$K$152</definedName>
    <definedName name="_xlnm.Print_Titles" localSheetId="10">'86.10 - ulice M.J.Husa'!$84:$84</definedName>
    <definedName name="_xlnm._FilterDatabase" localSheetId="11" hidden="1">'86.11 - VRN'!$C$80:$K$104</definedName>
    <definedName name="_xlnm.Print_Area" localSheetId="11">'86.11 - VRN'!$C$4:$J$39,'86.11 - VRN'!$C$45:$J$62,'86.11 - VRN'!$C$68:$K$104</definedName>
    <definedName name="_xlnm.Print_Titles" localSheetId="11">'86.11 - VRN'!$80:$80</definedName>
    <definedName name="_xlnm.Print_Area" localSheetId="1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2" r="J37"/>
  <c r="J36"/>
  <c i="1" r="AY65"/>
  <c i="12" r="J35"/>
  <c i="1" r="AX65"/>
  <c i="12"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F37"/>
  <c i="1" r="BD65"/>
  <c i="12" r="BH84"/>
  <c r="F36"/>
  <c i="1" r="BC65"/>
  <c i="12" r="BG84"/>
  <c r="F35"/>
  <c i="1" r="BB65"/>
  <c i="12" r="BF84"/>
  <c r="J34"/>
  <c i="1" r="AW65"/>
  <c i="12" r="F34"/>
  <c i="1" r="BA65"/>
  <c i="12" r="T84"/>
  <c r="T83"/>
  <c r="T82"/>
  <c r="T81"/>
  <c r="R84"/>
  <c r="R83"/>
  <c r="R82"/>
  <c r="R81"/>
  <c r="P84"/>
  <c r="P83"/>
  <c r="P82"/>
  <c r="P81"/>
  <c i="1" r="AU65"/>
  <c i="12" r="BK84"/>
  <c r="BK83"/>
  <c r="J83"/>
  <c r="BK82"/>
  <c r="J82"/>
  <c r="BK81"/>
  <c r="J81"/>
  <c r="J59"/>
  <c r="J30"/>
  <c i="1" r="AG65"/>
  <c i="12" r="J84"/>
  <c r="BE84"/>
  <c r="J33"/>
  <c i="1" r="AV65"/>
  <c i="12" r="F33"/>
  <c i="1" r="AZ65"/>
  <c i="12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1" r="J37"/>
  <c r="J36"/>
  <c i="1" r="AY64"/>
  <c i="11" r="J35"/>
  <c i="1" r="AX64"/>
  <c i="11"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2"/>
  <c r="BH132"/>
  <c r="BG132"/>
  <c r="BF132"/>
  <c r="T132"/>
  <c r="T131"/>
  <c r="R132"/>
  <c r="R131"/>
  <c r="P132"/>
  <c r="P131"/>
  <c r="BK132"/>
  <c r="BK131"/>
  <c r="J131"/>
  <c r="J132"/>
  <c r="BE132"/>
  <c r="J65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T114"/>
  <c r="R115"/>
  <c r="R114"/>
  <c r="P115"/>
  <c r="P114"/>
  <c r="BK115"/>
  <c r="BK114"/>
  <c r="J114"/>
  <c r="J115"/>
  <c r="BE115"/>
  <c r="J64"/>
  <c r="BI110"/>
  <c r="BH110"/>
  <c r="BG110"/>
  <c r="BF110"/>
  <c r="T110"/>
  <c r="T109"/>
  <c r="R110"/>
  <c r="R109"/>
  <c r="P110"/>
  <c r="P109"/>
  <c r="BK110"/>
  <c r="BK109"/>
  <c r="J109"/>
  <c r="J110"/>
  <c r="BE110"/>
  <c r="J63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64"/>
  <c i="11" r="BH88"/>
  <c r="F36"/>
  <c i="1" r="BC64"/>
  <c i="11" r="BG88"/>
  <c r="F35"/>
  <c i="1" r="BB64"/>
  <c i="11" r="BF88"/>
  <c r="J34"/>
  <c i="1" r="AW64"/>
  <c i="11" r="F34"/>
  <c i="1" r="BA64"/>
  <c i="11" r="T88"/>
  <c r="T87"/>
  <c r="T86"/>
  <c r="T85"/>
  <c r="R88"/>
  <c r="R87"/>
  <c r="R86"/>
  <c r="R85"/>
  <c r="P88"/>
  <c r="P87"/>
  <c r="P86"/>
  <c r="P85"/>
  <c i="1" r="AU64"/>
  <c i="11" r="BK88"/>
  <c r="BK87"/>
  <c r="J87"/>
  <c r="BK86"/>
  <c r="J86"/>
  <c r="BK85"/>
  <c r="J85"/>
  <c r="J59"/>
  <c r="J30"/>
  <c i="1" r="AG64"/>
  <c i="11" r="J88"/>
  <c r="BE88"/>
  <c r="J33"/>
  <c i="1" r="AV64"/>
  <c i="11" r="F33"/>
  <c i="1" r="AZ64"/>
  <c i="11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10" r="J37"/>
  <c r="J36"/>
  <c i="1" r="AY63"/>
  <c i="10" r="J35"/>
  <c i="1" r="AX63"/>
  <c i="10"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5"/>
  <c r="BH145"/>
  <c r="BG145"/>
  <c r="BF145"/>
  <c r="T145"/>
  <c r="T144"/>
  <c r="R145"/>
  <c r="R144"/>
  <c r="P145"/>
  <c r="P144"/>
  <c r="BK145"/>
  <c r="BK144"/>
  <c r="J144"/>
  <c r="J145"/>
  <c r="BE145"/>
  <c r="J6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T107"/>
  <c r="R108"/>
  <c r="R107"/>
  <c r="P108"/>
  <c r="P107"/>
  <c r="BK108"/>
  <c r="BK107"/>
  <c r="J107"/>
  <c r="J108"/>
  <c r="BE108"/>
  <c r="J63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T91"/>
  <c r="R92"/>
  <c r="R91"/>
  <c r="P92"/>
  <c r="P91"/>
  <c r="BK92"/>
  <c r="BK91"/>
  <c r="J91"/>
  <c r="J92"/>
  <c r="BE92"/>
  <c r="J62"/>
  <c r="BI87"/>
  <c r="F37"/>
  <c i="1" r="BD63"/>
  <c i="10" r="BH87"/>
  <c r="F36"/>
  <c i="1" r="BC63"/>
  <c i="10" r="BG87"/>
  <c r="F35"/>
  <c i="1" r="BB63"/>
  <c i="10" r="BF87"/>
  <c r="J34"/>
  <c i="1" r="AW63"/>
  <c i="10" r="F34"/>
  <c i="1" r="BA63"/>
  <c i="10" r="T87"/>
  <c r="T86"/>
  <c r="T85"/>
  <c r="T84"/>
  <c r="R87"/>
  <c r="R86"/>
  <c r="R85"/>
  <c r="R84"/>
  <c r="P87"/>
  <c r="P86"/>
  <c r="P85"/>
  <c r="P84"/>
  <c i="1" r="AU63"/>
  <c i="10" r="BK87"/>
  <c r="BK86"/>
  <c r="J86"/>
  <c r="BK85"/>
  <c r="J85"/>
  <c r="BK84"/>
  <c r="J84"/>
  <c r="J59"/>
  <c r="J30"/>
  <c i="1" r="AG63"/>
  <c i="10" r="J87"/>
  <c r="BE87"/>
  <c r="J33"/>
  <c i="1" r="AV63"/>
  <c i="10" r="F33"/>
  <c i="1" r="AZ63"/>
  <c i="10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9" r="J37"/>
  <c r="J36"/>
  <c i="1" r="AY62"/>
  <c i="9" r="J35"/>
  <c i="1" r="AX62"/>
  <c i="9"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2"/>
  <c r="BH132"/>
  <c r="BG132"/>
  <c r="BF132"/>
  <c r="T132"/>
  <c r="T131"/>
  <c r="R132"/>
  <c r="R131"/>
  <c r="P132"/>
  <c r="P131"/>
  <c r="BK132"/>
  <c r="BK131"/>
  <c r="J131"/>
  <c r="J132"/>
  <c r="BE132"/>
  <c r="J65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T114"/>
  <c r="R115"/>
  <c r="R114"/>
  <c r="P115"/>
  <c r="P114"/>
  <c r="BK115"/>
  <c r="BK114"/>
  <c r="J114"/>
  <c r="J115"/>
  <c r="BE115"/>
  <c r="J64"/>
  <c r="BI110"/>
  <c r="BH110"/>
  <c r="BG110"/>
  <c r="BF110"/>
  <c r="T110"/>
  <c r="T109"/>
  <c r="R110"/>
  <c r="R109"/>
  <c r="P110"/>
  <c r="P109"/>
  <c r="BK110"/>
  <c r="BK109"/>
  <c r="J109"/>
  <c r="J110"/>
  <c r="BE110"/>
  <c r="J63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62"/>
  <c i="9" r="BH88"/>
  <c r="F36"/>
  <c i="1" r="BC62"/>
  <c i="9" r="BG88"/>
  <c r="F35"/>
  <c i="1" r="BB62"/>
  <c i="9" r="BF88"/>
  <c r="J34"/>
  <c i="1" r="AW62"/>
  <c i="9" r="F34"/>
  <c i="1" r="BA62"/>
  <c i="9" r="T88"/>
  <c r="T87"/>
  <c r="T86"/>
  <c r="T85"/>
  <c r="R88"/>
  <c r="R87"/>
  <c r="R86"/>
  <c r="R85"/>
  <c r="P88"/>
  <c r="P87"/>
  <c r="P86"/>
  <c r="P85"/>
  <c i="1" r="AU62"/>
  <c i="9" r="BK88"/>
  <c r="BK87"/>
  <c r="J87"/>
  <c r="BK86"/>
  <c r="J86"/>
  <c r="BK85"/>
  <c r="J85"/>
  <c r="J59"/>
  <c r="J30"/>
  <c i="1" r="AG62"/>
  <c i="9" r="J88"/>
  <c r="BE88"/>
  <c r="J33"/>
  <c i="1" r="AV62"/>
  <c i="9" r="F33"/>
  <c i="1" r="AZ62"/>
  <c i="9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8" r="J37"/>
  <c r="J36"/>
  <c i="1" r="AY61"/>
  <c i="8" r="J35"/>
  <c i="1" r="AX61"/>
  <c i="8"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5"/>
  <c r="BH155"/>
  <c r="BG155"/>
  <c r="BF155"/>
  <c r="T155"/>
  <c r="T154"/>
  <c r="R155"/>
  <c r="R154"/>
  <c r="P155"/>
  <c r="P154"/>
  <c r="BK155"/>
  <c r="BK154"/>
  <c r="J154"/>
  <c r="J155"/>
  <c r="BE155"/>
  <c r="J65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T112"/>
  <c r="R113"/>
  <c r="R112"/>
  <c r="P113"/>
  <c r="P112"/>
  <c r="BK113"/>
  <c r="BK112"/>
  <c r="J112"/>
  <c r="J113"/>
  <c r="BE113"/>
  <c r="J6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61"/>
  <c i="8" r="BH88"/>
  <c r="F36"/>
  <c i="1" r="BC61"/>
  <c i="8" r="BG88"/>
  <c r="F35"/>
  <c i="1" r="BB61"/>
  <c i="8" r="BF88"/>
  <c r="J34"/>
  <c i="1" r="AW61"/>
  <c i="8" r="F34"/>
  <c i="1" r="BA61"/>
  <c i="8" r="T88"/>
  <c r="T87"/>
  <c r="T86"/>
  <c r="T85"/>
  <c r="R88"/>
  <c r="R87"/>
  <c r="R86"/>
  <c r="R85"/>
  <c r="P88"/>
  <c r="P87"/>
  <c r="P86"/>
  <c r="P85"/>
  <c i="1" r="AU61"/>
  <c i="8" r="BK88"/>
  <c r="BK87"/>
  <c r="J87"/>
  <c r="BK86"/>
  <c r="J86"/>
  <c r="BK85"/>
  <c r="J85"/>
  <c r="J59"/>
  <c r="J30"/>
  <c i="1" r="AG61"/>
  <c i="8" r="J88"/>
  <c r="BE88"/>
  <c r="J33"/>
  <c i="1" r="AV61"/>
  <c i="8" r="F33"/>
  <c i="1" r="AZ61"/>
  <c i="8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7" r="J37"/>
  <c r="J36"/>
  <c i="1" r="AY60"/>
  <c i="7" r="J35"/>
  <c i="1" r="AX60"/>
  <c i="7"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3"/>
  <c r="BH143"/>
  <c r="BG143"/>
  <c r="BF143"/>
  <c r="T143"/>
  <c r="T142"/>
  <c r="R143"/>
  <c r="R142"/>
  <c r="P143"/>
  <c r="P142"/>
  <c r="BK143"/>
  <c r="BK142"/>
  <c r="J142"/>
  <c r="J143"/>
  <c r="BE143"/>
  <c r="J65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T113"/>
  <c r="R114"/>
  <c r="R113"/>
  <c r="P114"/>
  <c r="P113"/>
  <c r="BK114"/>
  <c r="BK113"/>
  <c r="J113"/>
  <c r="J114"/>
  <c r="BE114"/>
  <c r="J64"/>
  <c r="BI109"/>
  <c r="BH109"/>
  <c r="BG109"/>
  <c r="BF109"/>
  <c r="T109"/>
  <c r="T108"/>
  <c r="R109"/>
  <c r="R108"/>
  <c r="P109"/>
  <c r="P108"/>
  <c r="BK109"/>
  <c r="BK108"/>
  <c r="J108"/>
  <c r="J109"/>
  <c r="BE109"/>
  <c r="J63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60"/>
  <c i="7" r="BH88"/>
  <c r="F36"/>
  <c i="1" r="BC60"/>
  <c i="7" r="BG88"/>
  <c r="F35"/>
  <c i="1" r="BB60"/>
  <c i="7" r="BF88"/>
  <c r="J34"/>
  <c i="1" r="AW60"/>
  <c i="7" r="F34"/>
  <c i="1" r="BA60"/>
  <c i="7" r="T88"/>
  <c r="T87"/>
  <c r="T86"/>
  <c r="T85"/>
  <c r="R88"/>
  <c r="R87"/>
  <c r="R86"/>
  <c r="R85"/>
  <c r="P88"/>
  <c r="P87"/>
  <c r="P86"/>
  <c r="P85"/>
  <c i="1" r="AU60"/>
  <c i="7" r="BK88"/>
  <c r="BK87"/>
  <c r="J87"/>
  <c r="BK86"/>
  <c r="J86"/>
  <c r="BK85"/>
  <c r="J85"/>
  <c r="J59"/>
  <c r="J30"/>
  <c i="1" r="AG60"/>
  <c i="7" r="J88"/>
  <c r="BE88"/>
  <c r="J33"/>
  <c i="1" r="AV60"/>
  <c i="7" r="F33"/>
  <c i="1" r="AZ60"/>
  <c i="7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6" r="J37"/>
  <c r="J36"/>
  <c i="1" r="AY59"/>
  <c i="6" r="J35"/>
  <c i="1" r="AX59"/>
  <c i="6"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7"/>
  <c r="BH147"/>
  <c r="BG147"/>
  <c r="BF147"/>
  <c r="T147"/>
  <c r="T146"/>
  <c r="R147"/>
  <c r="R146"/>
  <c r="P147"/>
  <c r="P146"/>
  <c r="BK147"/>
  <c r="BK146"/>
  <c r="J146"/>
  <c r="J147"/>
  <c r="BE147"/>
  <c r="J6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T112"/>
  <c r="R113"/>
  <c r="R112"/>
  <c r="P113"/>
  <c r="P112"/>
  <c r="BK113"/>
  <c r="BK112"/>
  <c r="J112"/>
  <c r="J113"/>
  <c r="BE113"/>
  <c r="J6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59"/>
  <c i="6" r="BH88"/>
  <c r="F36"/>
  <c i="1" r="BC59"/>
  <c i="6" r="BG88"/>
  <c r="F35"/>
  <c i="1" r="BB59"/>
  <c i="6" r="BF88"/>
  <c r="J34"/>
  <c i="1" r="AW59"/>
  <c i="6" r="F34"/>
  <c i="1" r="BA59"/>
  <c i="6" r="T88"/>
  <c r="T87"/>
  <c r="T86"/>
  <c r="T85"/>
  <c r="R88"/>
  <c r="R87"/>
  <c r="R86"/>
  <c r="R85"/>
  <c r="P88"/>
  <c r="P87"/>
  <c r="P86"/>
  <c r="P85"/>
  <c i="1" r="AU59"/>
  <c i="6" r="BK88"/>
  <c r="BK87"/>
  <c r="J87"/>
  <c r="BK86"/>
  <c r="J86"/>
  <c r="BK85"/>
  <c r="J85"/>
  <c r="J59"/>
  <c r="J30"/>
  <c i="1" r="AG59"/>
  <c i="6" r="J88"/>
  <c r="BE88"/>
  <c r="J33"/>
  <c i="1" r="AV59"/>
  <c i="6" r="F33"/>
  <c i="1" r="AZ59"/>
  <c i="6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5" r="J37"/>
  <c r="J36"/>
  <c i="1" r="AY58"/>
  <c i="5" r="J35"/>
  <c i="1" r="AX58"/>
  <c i="5"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2"/>
  <c r="BH132"/>
  <c r="BG132"/>
  <c r="BF132"/>
  <c r="T132"/>
  <c r="T131"/>
  <c r="R132"/>
  <c r="R131"/>
  <c r="P132"/>
  <c r="P131"/>
  <c r="BK132"/>
  <c r="BK131"/>
  <c r="J131"/>
  <c r="J132"/>
  <c r="BE132"/>
  <c r="J65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T114"/>
  <c r="R115"/>
  <c r="R114"/>
  <c r="P115"/>
  <c r="P114"/>
  <c r="BK115"/>
  <c r="BK114"/>
  <c r="J114"/>
  <c r="J115"/>
  <c r="BE115"/>
  <c r="J64"/>
  <c r="BI110"/>
  <c r="BH110"/>
  <c r="BG110"/>
  <c r="BF110"/>
  <c r="T110"/>
  <c r="T109"/>
  <c r="R110"/>
  <c r="R109"/>
  <c r="P110"/>
  <c r="P109"/>
  <c r="BK110"/>
  <c r="BK109"/>
  <c r="J109"/>
  <c r="J110"/>
  <c r="BE110"/>
  <c r="J63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58"/>
  <c i="5" r="BH88"/>
  <c r="F36"/>
  <c i="1" r="BC58"/>
  <c i="5" r="BG88"/>
  <c r="F35"/>
  <c i="1" r="BB58"/>
  <c i="5" r="BF88"/>
  <c r="J34"/>
  <c i="1" r="AW58"/>
  <c i="5" r="F34"/>
  <c i="1" r="BA58"/>
  <c i="5" r="T88"/>
  <c r="T87"/>
  <c r="T86"/>
  <c r="T85"/>
  <c r="R88"/>
  <c r="R87"/>
  <c r="R86"/>
  <c r="R85"/>
  <c r="P88"/>
  <c r="P87"/>
  <c r="P86"/>
  <c r="P85"/>
  <c i="1" r="AU58"/>
  <c i="5" r="BK88"/>
  <c r="BK87"/>
  <c r="J87"/>
  <c r="BK86"/>
  <c r="J86"/>
  <c r="BK85"/>
  <c r="J85"/>
  <c r="J59"/>
  <c r="J30"/>
  <c i="1" r="AG58"/>
  <c i="5" r="J88"/>
  <c r="BE88"/>
  <c r="J33"/>
  <c i="1" r="AV58"/>
  <c i="5" r="F33"/>
  <c i="1" r="AZ58"/>
  <c i="5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4" r="J37"/>
  <c r="J36"/>
  <c i="1" r="AY57"/>
  <c i="4" r="J35"/>
  <c i="1" r="AX57"/>
  <c i="4"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2"/>
  <c r="BH132"/>
  <c r="BG132"/>
  <c r="BF132"/>
  <c r="T132"/>
  <c r="T131"/>
  <c r="R132"/>
  <c r="R131"/>
  <c r="P132"/>
  <c r="P131"/>
  <c r="BK132"/>
  <c r="BK131"/>
  <c r="J131"/>
  <c r="J132"/>
  <c r="BE132"/>
  <c r="J65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T114"/>
  <c r="R115"/>
  <c r="R114"/>
  <c r="P115"/>
  <c r="P114"/>
  <c r="BK115"/>
  <c r="BK114"/>
  <c r="J114"/>
  <c r="J115"/>
  <c r="BE115"/>
  <c r="J64"/>
  <c r="BI110"/>
  <c r="BH110"/>
  <c r="BG110"/>
  <c r="BF110"/>
  <c r="T110"/>
  <c r="T109"/>
  <c r="R110"/>
  <c r="R109"/>
  <c r="P110"/>
  <c r="P109"/>
  <c r="BK110"/>
  <c r="BK109"/>
  <c r="J109"/>
  <c r="J110"/>
  <c r="BE110"/>
  <c r="J63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57"/>
  <c i="4" r="BH88"/>
  <c r="F36"/>
  <c i="1" r="BC57"/>
  <c i="4" r="BG88"/>
  <c r="F35"/>
  <c i="1" r="BB57"/>
  <c i="4" r="BF88"/>
  <c r="J34"/>
  <c i="1" r="AW57"/>
  <c i="4" r="F34"/>
  <c i="1" r="BA57"/>
  <c i="4" r="T88"/>
  <c r="T87"/>
  <c r="T86"/>
  <c r="T85"/>
  <c r="R88"/>
  <c r="R87"/>
  <c r="R86"/>
  <c r="R85"/>
  <c r="P88"/>
  <c r="P87"/>
  <c r="P86"/>
  <c r="P85"/>
  <c i="1" r="AU57"/>
  <c i="4" r="BK88"/>
  <c r="BK87"/>
  <c r="J87"/>
  <c r="BK86"/>
  <c r="J86"/>
  <c r="BK85"/>
  <c r="J85"/>
  <c r="J59"/>
  <c r="J30"/>
  <c i="1" r="AG57"/>
  <c i="4" r="J88"/>
  <c r="BE88"/>
  <c r="J33"/>
  <c i="1" r="AV57"/>
  <c i="4" r="F33"/>
  <c i="1" r="AZ57"/>
  <c i="4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3" r="J37"/>
  <c r="J36"/>
  <c i="1" r="AY56"/>
  <c i="3" r="J35"/>
  <c i="1" r="AX56"/>
  <c i="3"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7"/>
  <c r="BH147"/>
  <c r="BG147"/>
  <c r="BF147"/>
  <c r="T147"/>
  <c r="T146"/>
  <c r="R147"/>
  <c r="R146"/>
  <c r="P147"/>
  <c r="P146"/>
  <c r="BK147"/>
  <c r="BK146"/>
  <c r="J146"/>
  <c r="J147"/>
  <c r="BE147"/>
  <c r="J6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T112"/>
  <c r="R113"/>
  <c r="R112"/>
  <c r="P113"/>
  <c r="P112"/>
  <c r="BK113"/>
  <c r="BK112"/>
  <c r="J112"/>
  <c r="J113"/>
  <c r="BE113"/>
  <c r="J6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2" r="J37"/>
  <c r="J36"/>
  <c i="1" r="AY55"/>
  <c i="2" r="J35"/>
  <c i="1" r="AX55"/>
  <c i="2"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8"/>
  <c r="BH148"/>
  <c r="BG148"/>
  <c r="BF148"/>
  <c r="T148"/>
  <c r="T147"/>
  <c r="R148"/>
  <c r="R147"/>
  <c r="P148"/>
  <c r="P147"/>
  <c r="BK148"/>
  <c r="BK147"/>
  <c r="J147"/>
  <c r="J148"/>
  <c r="BE148"/>
  <c r="J6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T118"/>
  <c r="R119"/>
  <c r="R118"/>
  <c r="P119"/>
  <c r="P118"/>
  <c r="BK119"/>
  <c r="BK118"/>
  <c r="J118"/>
  <c r="J119"/>
  <c r="BE119"/>
  <c r="J64"/>
  <c r="BI114"/>
  <c r="BH114"/>
  <c r="BG114"/>
  <c r="BF114"/>
  <c r="T114"/>
  <c r="R114"/>
  <c r="P114"/>
  <c r="BK114"/>
  <c r="J114"/>
  <c r="BE114"/>
  <c r="BI110"/>
  <c r="BH110"/>
  <c r="BG110"/>
  <c r="BF110"/>
  <c r="T110"/>
  <c r="T109"/>
  <c r="R110"/>
  <c r="R109"/>
  <c r="P110"/>
  <c r="P109"/>
  <c r="BK110"/>
  <c r="BK109"/>
  <c r="J109"/>
  <c r="J110"/>
  <c r="BE110"/>
  <c r="J63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62"/>
  <c r="BI92"/>
  <c r="BH92"/>
  <c r="BG92"/>
  <c r="BF92"/>
  <c r="T92"/>
  <c r="R92"/>
  <c r="P92"/>
  <c r="BK92"/>
  <c r="J92"/>
  <c r="BE92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<sst xmlns="http://schemas.openxmlformats.org/spreadsheetml/2006/main">
  <si>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</si>
  <si>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</si>
  <si>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</si>
  <si>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</si>
  <si>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</si>
  <si>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{f59a3fa6-a419-4a81-8a0d-6454543d77ac}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</si>
  <si>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</si>
  <si>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</si>
  <si>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</si>
  <si>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</si>
  <si>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</si>
  <si>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</si>
  <si>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</si>
  <si>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</si>
  <si>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</si>
  <si>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</si>
  <si>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</si>
  <si>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ulic v Kolíně</t>
  </si>
  <si>
    <t>0,1</t>
  </si>
  <si>
    <t>KSO:</t>
  </si>
  <si>
    <t>822</t>
  </si>
  <si>
    <t>CC-CZ:</t>
  </si>
  <si>
    <t/>
  </si>
  <si>
    <t>1</t>
  </si>
  <si>
    <t>Místo:</t>
  </si>
  <si>
    <t>Kolín</t>
  </si>
  <si>
    <t>Datum:</t>
  </si>
  <si>
    <t>17. 8. 2021</t>
  </si>
  <si>
    <t>10</t>
  </si>
  <si>
    <t>100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</si>
  <si>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</si>
  <si>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</si>
  <si>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</si>
  <si>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</si>
  <si>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</si>
  <si>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</si>
  <si>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</si>
  <si>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Ing. Lucie Dvořáková</t>
  </si>
  <si>
    <t>True</t>
  </si>
  <si>
    <t>Zpracovatel:</t>
  </si>
  <si>
    <t>27296695</t>
  </si>
  <si>
    <t>S4A, s.r.o.</t>
  </si>
  <si>
    <t>Poznámka: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</si>
  <si>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ÚRS.Dalším zdrojem byly internetové stránky několika výrobců. Podrobný popis jednotlivých prvků je uveden v projektové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</si>
  <si>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</si>
  <si>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</si>
  <si>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</si>
  <si>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</si>
  <si>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</si>
  <si>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</si>
  <si>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</si>
  <si>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</si>
  <si>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</si>
  <si>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</si>
  <si>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</si>
  <si>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</si>
  <si>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</si>
  <si>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</si>
  <si>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</si>
  <si>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</si>
  <si>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</si>
  <si>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</si>
  <si>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</si>
  <si>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</si>
  <si>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</si>
  <si>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</si>
  <si>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</si>
  <si>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</si>
  <si>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</si>
  <si>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</si>
  <si>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</si>
  <si>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</si>
  <si>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</si>
  <si>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</si>
  <si>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</si>
  <si>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</si>
  <si>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</si>
  <si>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</si>
  <si>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</si>
  <si>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</si>
  <si>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</si>
  <si>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</si>
  <si>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</si>
  <si>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86.1</t>
  </si>
  <si>
    <t>ulice Barákova</t>
  </si>
  <si>
    <t>STA</t>
  </si>
  <si>
    <t>{12022146-693a-4657-9b45-a0a098f0ee52}</t>
  </si>
  <si>
    <t>822 29</t>
  </si>
  <si>
    <t>2</t>
  </si>
  <si>
    <t>86.2</t>
  </si>
  <si>
    <t>ulice Třídvorská</t>
  </si>
  <si>
    <t>{38ec096a-8e21-40df-ab89-eedfbe1b4c5b}</t>
  </si>
  <si>
    <t>86.3</t>
  </si>
  <si>
    <t>ulice Na Kopečkách</t>
  </si>
  <si>
    <t>{217c8c50-d6ef-44c9-b2c9-35d8ac590a3e}</t>
  </si>
  <si>
    <t>86.4</t>
  </si>
  <si>
    <t>ulice Štitárská</t>
  </si>
  <si>
    <t>{88300a15-245b-424f-ad56-27df490de721}</t>
  </si>
  <si>
    <t>86.5</t>
  </si>
  <si>
    <t>ulice U Kostelíčka</t>
  </si>
  <si>
    <t>{3459e245-139e-4bf7-8bb9-09cc5b7efeda}</t>
  </si>
  <si>
    <t>86.6</t>
  </si>
  <si>
    <t>ulice Masarykova</t>
  </si>
  <si>
    <t>{dad26d29-9041-4e35-96cd-731a895fdfa1}</t>
  </si>
  <si>
    <t>86.7</t>
  </si>
  <si>
    <t>ulice Zahradní</t>
  </si>
  <si>
    <t>{55476363-c86d-4fbd-8ac8-4fc2dea27ab7}</t>
  </si>
  <si>
    <t>86.8</t>
  </si>
  <si>
    <t>ulice K.V. Raise</t>
  </si>
  <si>
    <t>{504cef11-ef23-4026-b8b8-93c97ab1c21f}</t>
  </si>
  <si>
    <t>86.9</t>
  </si>
  <si>
    <t>ulice Nová</t>
  </si>
  <si>
    <t>{7bb946c4-280d-4e70-8d27-15a4996aad2e}</t>
  </si>
  <si>
    <t>86.10</t>
  </si>
  <si>
    <t>ulice M.J.Husa</t>
  </si>
  <si>
    <t>{f40efecd-f389-4a5a-bd6f-c9963a29a135}</t>
  </si>
  <si>
    <t>86.11</t>
  </si>
  <si>
    <t>VRN</t>
  </si>
  <si>
    <t>OST</t>
  </si>
  <si>
    <t>{65621238-45dc-4f16-b22b-05caa85ea2e3}</t>
  </si>
  <si>
    <t>KRYCÍ LIST SOUPISU PRACÍ</t>
  </si>
  <si>
    <t>Objekt:</t>
  </si>
  <si>
    <t>86.1 - ulice Barákova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</si>
  <si>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</si>
  <si>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</si>
  <si>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</si>
  <si>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</si>
  <si>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</si>
  <si>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</si>
  <si>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</si>
  <si>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</si>
  <si>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</si>
  <si>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</si>
  <si>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</si>
  <si>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</si>
  <si>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</si>
  <si>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</si>
  <si>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</si>
  <si>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</si>
  <si>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</si>
  <si>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</si>
  <si>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</si>
  <si>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</si>
  <si>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</si>
  <si>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</si>
  <si>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</si>
  <si>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</si>
  <si>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</si>
  <si>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</si>
  <si>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</si>
  <si>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</si>
  <si>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</si>
  <si>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</si>
  <si>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113107541</t>
  </si>
  <si>
    <t>Odstranění podkladu živičných tl 50 mm při překopech strojně pl přes 15 m2</t>
  </si>
  <si>
    <t>m2</t>
  </si>
  <si>
    <t>CS ÚRS 2019 01</t>
  </si>
  <si>
    <t>4</t>
  </si>
  <si>
    <t>1851593382</t>
  </si>
  <si>
    <t>PP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</si>
  <si>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</si>
  <si>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</si>
  <si>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</si>
  <si>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VV</t>
  </si>
  <si>
    <t>9+4</t>
  </si>
  <si>
    <t>113154263</t>
  </si>
  <si>
    <t>Frézování živičného krytu tl 50 mm pruh š 2 m pl do 1000 m2 s překážkami v trase</t>
  </si>
  <si>
    <t>2139485101</t>
  </si>
  <si>
    <t>Frézování živičného podkladu nebo krytu s naložením na dopravní prostředek plochy přes 500 do 1 000 m2 s překážkami v trase pruhu šířky přes 1 m do 2 m, tloušťky vrstvy 50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</si>
  <si>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</si>
  <si>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762</t>
  </si>
  <si>
    <t>5</t>
  </si>
  <si>
    <t>Komunikace</t>
  </si>
  <si>
    <t>3</t>
  </si>
  <si>
    <t>564911411</t>
  </si>
  <si>
    <t>Podklad z asfaltového recyklátu tl 50 mm</t>
  </si>
  <si>
    <t>826437659</t>
  </si>
  <si>
    <t>Podklad nebo podsyp z asfaltového recyklátu s rozprostřením a zhutněním, po zhutnění tl. 50 mm</t>
  </si>
  <si>
    <t>P</t>
  </si>
  <si>
    <t>Poznámka k položce:_x000d_
Na případné doplnění po odstraněném betonu</t>
  </si>
  <si>
    <t>50</t>
  </si>
  <si>
    <t>573191111</t>
  </si>
  <si>
    <t>Postřik infiltrační kationaktivní emulzí v množství 1 kg/m2</t>
  </si>
  <si>
    <t>-1506303557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</si>
  <si>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</si>
  <si>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</si>
  <si>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577144111</t>
  </si>
  <si>
    <t>Asfaltový beton vrstva obrusná ACO 11 (ABS) tř. I tl 50 mm š do 3 m z nemodifikovaného asfaltu</t>
  </si>
  <si>
    <t>-1736034507</t>
  </si>
  <si>
    <t>Asfaltový beton vrstva obrusná ACO 11 (ABS) s rozprostřením a se zhutněním z nemodifikovaného asfaltu v pruhu šířky do 3 m tř. I, po zhutnění tl. 50 mm</t>
  </si>
  <si>
    <t xml:space="preserve">Poznámka k souboru cen:_x000d_
1. ČSN EN 13108-1 připouští pro ACO 11 pouze tl. 35 až 50 mm._x000d_
</t>
  </si>
  <si>
    <t>8</t>
  </si>
  <si>
    <t>Trubní vedení</t>
  </si>
  <si>
    <t>6</t>
  </si>
  <si>
    <t>899231111R</t>
  </si>
  <si>
    <t>Výšková úprava uličního vstupu nebo vpusti do 200 mm zvýšením nebo snížením mříže</t>
  </si>
  <si>
    <t>kus</t>
  </si>
  <si>
    <t>-1334203705</t>
  </si>
  <si>
    <t xml:space="preserve">Poznámka k souboru cen:_x000d_
1. V cenách jsou započteny i náklady na:_x000d_
 a) odbourání dosavadního krytu, podkladu, nadezdívky nebo prstence s odklizením vybouraných_x000d_
 hmot do 3 m,_x000d_
 b) zarovnání plochy nadezdívky cementovou maltou,_x000d_
 c) podbetonování nebo podezdění rámu,_x000d_
 d) odstranění a znovuosazení rámu, poklopu, mříže, krycího hrnce nebo hydrantu,_x000d_
 e) úpravu a doplnění krytu popř. podkladu vozovky v místě provedené výškové úpravy._x000d_
2. V cenách nejsou započteny náklady na příp. nutné dodání nové mříže, rámu, poklopu nebo krycího_x000d_
 hrnce. Jejich dodání se oceňuje ve specifikaci, ztratné se nestanoví._x000d_
</t>
  </si>
  <si>
    <t>7</t>
  </si>
  <si>
    <t>899431111R</t>
  </si>
  <si>
    <t>Výšková úprava uličního vstupu nebo vpusti do 200 mm zvýšením nabo snížením krycího hrnce, šoupěte nebo hydrantu</t>
  </si>
  <si>
    <t>1789987525</t>
  </si>
  <si>
    <t>Výšková úprava uličního vstupu nebo vpusti do 200 mm zvýšením nebo snížením krycího hrnce, šoupěte nebo hydrantu bez úpravy armatur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</si>
  <si>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</si>
  <si>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11</t>
  </si>
  <si>
    <t>9</t>
  </si>
  <si>
    <t>Ostatní konstrukce a práce</t>
  </si>
  <si>
    <t>915231112</t>
  </si>
  <si>
    <t>Vodorovné dopravní značení přechody pro chodce, šipky, symboly retroreflexní bílý plast</t>
  </si>
  <si>
    <t>1472921870</t>
  </si>
  <si>
    <t>Vodorovné dopravní značení stříkaným plastem přechody pro chodce, šipky, symboly nápisy bílé retroreflexní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</si>
  <si>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</si>
  <si>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915621111</t>
  </si>
  <si>
    <t>Předznačení vodorovného plošného značení</t>
  </si>
  <si>
    <t>1554580335</t>
  </si>
  <si>
    <t>Předznačení pro vodorovné značení stříkané barvou nebo prováděné z nátěrových hmot plošné šipky, symboly, nápisy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</si>
  <si>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</si>
  <si>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919735111</t>
  </si>
  <si>
    <t>Řezání stávajícího živičného krytu hl do 50 mm</t>
  </si>
  <si>
    <t>m</t>
  </si>
  <si>
    <t>2021755701</t>
  </si>
  <si>
    <t>Řezání stávajícího živičného krytu nebo podkladu hloubky do 50 mm</t>
  </si>
  <si>
    <t xml:space="preserve">Poznámka k souboru cen:_x000d_
1. V cenách jsou započteny i náklady na spotřebu vody._x000d_
</t>
  </si>
  <si>
    <t>211</t>
  </si>
  <si>
    <t>938909311</t>
  </si>
  <si>
    <t>Čištění vozovek metením strojně podkladu nebo krytu betonového nebo živičného</t>
  </si>
  <si>
    <t>45439366</t>
  </si>
  <si>
    <t>Čištění vozovek metením bláta, prachu nebo hlinitého nánosu s odklizením na hromady na vzdálenost do 20 m nebo naložením na dopravní prostředek strojně povrchu podkladu nebo krytu betonového nebo živičného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</si>
  <si>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</si>
  <si>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12</t>
  </si>
  <si>
    <t>919731121</t>
  </si>
  <si>
    <t>Zarovnání styčné plochy podkladu nebo krytu živičného tl do 50 mm</t>
  </si>
  <si>
    <t>-1350318441</t>
  </si>
  <si>
    <t>Zarovnání styčné plochy podkladu nebo krytu podél vybourané části komunikace nebo zpevněné plochy živičné tl. do 50 mm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</si>
  <si>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</si>
  <si>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13</t>
  </si>
  <si>
    <t>919112212</t>
  </si>
  <si>
    <t>Řezání spár pro vytvoření komůrky š 10 mm hl 20 mm pro těsnící zálivku v živičném krytu</t>
  </si>
  <si>
    <t>332961283</t>
  </si>
  <si>
    <t>Řezání dilatačních spár v živičném krytu vytvoření komůrky pro těsnící zálivku šířky 10 mm, hloubky 20 mm</t>
  </si>
  <si>
    <t xml:space="preserve">Poznámka k souboru cen:_x000d_
1. V cenách jsou započteny i náklady na vyčištění spár po řezání._x000d_
</t>
  </si>
  <si>
    <t>14</t>
  </si>
  <si>
    <t>919121111</t>
  </si>
  <si>
    <t>Těsnění spár zálivkou za studena pro komůrky š 10 mm hl 20 mm s těsnicím profilem</t>
  </si>
  <si>
    <t>-280732771</t>
  </si>
  <si>
    <t>Utěsnění dilatačních spár zálivkou za studena v cementobetonovém nebo živičném krytu včetně adhezního nátěru s těsnicím profilem pod zálivkou, pro komůrky šířky 10 mm, hloubky 20 mm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</si>
  <si>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</si>
  <si>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99</t>
  </si>
  <si>
    <t>Přesun hmot</t>
  </si>
  <si>
    <t>997221551</t>
  </si>
  <si>
    <t>Vodorovná doprava suti ze sypkých materiálů do 1 km</t>
  </si>
  <si>
    <t>t</t>
  </si>
  <si>
    <t>-592657535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</si>
  <si>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</si>
  <si>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</si>
  <si>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Poznámka k položce:_x000d_
Předá zhotovitel obci</t>
  </si>
  <si>
    <t>98</t>
  </si>
  <si>
    <t>16</t>
  </si>
  <si>
    <t>997221559</t>
  </si>
  <si>
    <t>Příplatek ZKD 1 km u vodorovné dopravy suti ze sypkých materiálů</t>
  </si>
  <si>
    <t>-1325590186</t>
  </si>
  <si>
    <t>Vodorovná doprava suti bez naložení, ale se složením a s hrubým urovnáním Příplatek k ceně za každý další i započatý 1 km přes 1 km</t>
  </si>
  <si>
    <t>98*2</t>
  </si>
  <si>
    <t>17</t>
  </si>
  <si>
    <t>997221561</t>
  </si>
  <si>
    <t>Vodorovná doprava suti z kusových materiálů do 1 km</t>
  </si>
  <si>
    <t>-841408299</t>
  </si>
  <si>
    <t>Vodorovná doprava suti bez naložení, ale se složením a s hrubým urovnáním z kusových materiálů, na vzdálenost do 1 km</t>
  </si>
  <si>
    <t>18</t>
  </si>
  <si>
    <t>997221569R01</t>
  </si>
  <si>
    <t>Příplatek ZKD 1 km u vodorovné dopravy suti z kusových materiálů 20km</t>
  </si>
  <si>
    <t>1688658835</t>
  </si>
  <si>
    <t>Příplatek ZKD 1 km u vodorovné dopravy suti z kusových materiálů</t>
  </si>
  <si>
    <t>Poznámka k položce:_x000d_
do 2 km</t>
  </si>
  <si>
    <t>1*2</t>
  </si>
  <si>
    <t>19</t>
  </si>
  <si>
    <t>998225111</t>
  </si>
  <si>
    <t>Přesun hmot pro pozemní komunikace s krytem z kamene, monolitickým betonovým nebo živičným</t>
  </si>
  <si>
    <t>452125982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</si>
  <si>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</si>
  <si>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</si>
  <si>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5,218</t>
  </si>
  <si>
    <t>86.2 - ulice Třídvorská</t>
  </si>
  <si>
    <t>113107542</t>
  </si>
  <si>
    <t>Odstranění podkladu živičných tl 100 mm při překopech strojně pl přes 15 m2</t>
  </si>
  <si>
    <t>-2126863204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</si>
  <si>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</si>
  <si>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113154264</t>
  </si>
  <si>
    <t>Frézování živičného krytu tl 100 mm pruh š 2 m pl do 1000 m2 s překážkami v trase</t>
  </si>
  <si>
    <t>1013511912</t>
  </si>
  <si>
    <t>Frézování živičného podkladu nebo krytu s naložením na dopravní prostředek plochy přes 500 do 1 000 m2 s překážkami v trase pruhu šířky přes 1 m do 2 m, tloušťky vrstvy 100 mm</t>
  </si>
  <si>
    <t>1011</t>
  </si>
  <si>
    <t>565145111</t>
  </si>
  <si>
    <t>Asfaltový beton vrstva podkladní ACP 16 (obalované kamenivo OKS) tl 60 mm š do 3 m</t>
  </si>
  <si>
    <t>1150717834</t>
  </si>
  <si>
    <t>Asfaltový beton vrstva podkladní ACP 16 (obalované kamenivo střednězrnné - OKS) s rozprostřením a zhutněním v pruhu šířky do 3 m, po zhutnění tl. 60 mm</t>
  </si>
  <si>
    <t xml:space="preserve">Poznámka k souboru cen:_x000d_
1. ČSN EN 13108-1 připouští pro ACP 16 pouze tl. 50 až 80 mm._x000d_
</t>
  </si>
  <si>
    <t>573211111</t>
  </si>
  <si>
    <t>Postřik živičný spojovací z asfaltu v množství do 0,70 kg/m2</t>
  </si>
  <si>
    <t>CS ÚRS 2016 01</t>
  </si>
  <si>
    <t>-866940319</t>
  </si>
  <si>
    <t>Postřik živičný spojovací bez posypu kamenivem z asfaltu silničního, v množství od 0,50 do 0,70 kg/m2</t>
  </si>
  <si>
    <t>577134111</t>
  </si>
  <si>
    <t>Asfaltový beton vrstva obrusná ACO 11 (ABS) tř. I tl 40 mm š do 3 m z nemodifikovaného asfaltu</t>
  </si>
  <si>
    <t>2098990197</t>
  </si>
  <si>
    <t>Asfaltový beton vrstva obrusná ACO 11 (ABS) s rozprostřením a se zhutněním z nemodifikovaného asfaltu v pruhu šířky do 3 m tř. I, po zhutnění tl. 40 mm</t>
  </si>
  <si>
    <t>899331111R</t>
  </si>
  <si>
    <t>Výšková úprava uličního vstupu nebo vpusti do 200 mm zvýšením nebo snížením poklopu</t>
  </si>
  <si>
    <t>-1496761185</t>
  </si>
  <si>
    <t>919735112</t>
  </si>
  <si>
    <t>Řezání stávajícího živičného krytu hl do 100 mm</t>
  </si>
  <si>
    <t>-1528275895</t>
  </si>
  <si>
    <t>Řezání stávajícího živičného krytu nebo podkladu hloubky přes 50 do 100 mm</t>
  </si>
  <si>
    <t>6,2+3,5+11,4+20</t>
  </si>
  <si>
    <t>919731122</t>
  </si>
  <si>
    <t>Zarovnání styčné plochy podkladu nebo krytu živičného tl do 100 mm</t>
  </si>
  <si>
    <t>-1406066801</t>
  </si>
  <si>
    <t>Zarovnání styčné plochy podkladu nebo krytu podél vybourané části komunikace nebo zpevněné plochy živičné tl. přes 50 do 100 mm</t>
  </si>
  <si>
    <t>41,1</t>
  </si>
  <si>
    <t>20</t>
  </si>
  <si>
    <t>1441536098</t>
  </si>
  <si>
    <t>259</t>
  </si>
  <si>
    <t>259*2</t>
  </si>
  <si>
    <t>1,5</t>
  </si>
  <si>
    <t>1,5*2</t>
  </si>
  <si>
    <t>3,6</t>
  </si>
  <si>
    <t>86.3 - ulice Na Kopečkách</t>
  </si>
  <si>
    <t>839</t>
  </si>
  <si>
    <t>80</t>
  </si>
  <si>
    <t>-1569619621</t>
  </si>
  <si>
    <t>0,1*2</t>
  </si>
  <si>
    <t>86.4 - ulice Štitárská</t>
  </si>
  <si>
    <t>447+601</t>
  </si>
  <si>
    <t>30</t>
  </si>
  <si>
    <t>1048</t>
  </si>
  <si>
    <t>1012398396</t>
  </si>
  <si>
    <t>34</t>
  </si>
  <si>
    <t>134</t>
  </si>
  <si>
    <t>134*2</t>
  </si>
  <si>
    <t>0,4</t>
  </si>
  <si>
    <t>0,4*2</t>
  </si>
  <si>
    <t>1,34</t>
  </si>
  <si>
    <t>86.5 - ulice U Kostelíčka</t>
  </si>
  <si>
    <t>874</t>
  </si>
  <si>
    <t>26</t>
  </si>
  <si>
    <t>-1656070957</t>
  </si>
  <si>
    <t>1413335898</t>
  </si>
  <si>
    <t>224</t>
  </si>
  <si>
    <t>224*2</t>
  </si>
  <si>
    <t>4,4</t>
  </si>
  <si>
    <t>4,4*2</t>
  </si>
  <si>
    <t>8,54</t>
  </si>
  <si>
    <t>86.6 - ulice Masarykova</t>
  </si>
  <si>
    <t>Zde se předpokládá podklad betonový, ale nebyl zde proveden průzkum, který by to potvrdil.</t>
  </si>
  <si>
    <t>768</t>
  </si>
  <si>
    <t>-1146327287</t>
  </si>
  <si>
    <t>-298211194</t>
  </si>
  <si>
    <t>915211116</t>
  </si>
  <si>
    <t>Vodorovné dopravní značení dělící čáry souvislé š 125 mm retroreflexní žlutý plast</t>
  </si>
  <si>
    <t>1176366031</t>
  </si>
  <si>
    <t>Vodorovné dopravní značení stříkaným plastem dělící čára šířky 125 mm souvislá žlutá retroreflexní</t>
  </si>
  <si>
    <t>915611111</t>
  </si>
  <si>
    <t>Předznačení vodorovného liniového značení</t>
  </si>
  <si>
    <t>1929530683</t>
  </si>
  <si>
    <t>Předznačení pro vodorovné značení stříkané barvou nebo prováděné z nátěrových hmot liniové dělicí čáry, vodicí proužky</t>
  </si>
  <si>
    <t>-483506361</t>
  </si>
  <si>
    <t>48,5</t>
  </si>
  <si>
    <t>2145114861</t>
  </si>
  <si>
    <t>0,3</t>
  </si>
  <si>
    <t>0,3*2</t>
  </si>
  <si>
    <t>1,825</t>
  </si>
  <si>
    <t>86.7 - ulice Zahradní</t>
  </si>
  <si>
    <t>-241742166</t>
  </si>
  <si>
    <t>-1017057470</t>
  </si>
  <si>
    <t>437</t>
  </si>
  <si>
    <t>-1481982158</t>
  </si>
  <si>
    <t>2133622826</t>
  </si>
  <si>
    <t>1158330112</t>
  </si>
  <si>
    <t>897125366</t>
  </si>
  <si>
    <t>-1809035102</t>
  </si>
  <si>
    <t>-1039290693</t>
  </si>
  <si>
    <t>25</t>
  </si>
  <si>
    <t>-1056108080</t>
  </si>
  <si>
    <t>-1127907821</t>
  </si>
  <si>
    <t>241699290</t>
  </si>
  <si>
    <t>-941093908</t>
  </si>
  <si>
    <t>1502386466</t>
  </si>
  <si>
    <t>111</t>
  </si>
  <si>
    <t>111*2</t>
  </si>
  <si>
    <t>2,4</t>
  </si>
  <si>
    <t>2,4*2</t>
  </si>
  <si>
    <t>4,1</t>
  </si>
  <si>
    <t>86.8 - ulice K.V. Raise</t>
  </si>
  <si>
    <t>752</t>
  </si>
  <si>
    <t>-745204425</t>
  </si>
  <si>
    <t>-1586603913</t>
  </si>
  <si>
    <t>96</t>
  </si>
  <si>
    <t>96*2</t>
  </si>
  <si>
    <t>0,6</t>
  </si>
  <si>
    <t>0,6*2</t>
  </si>
  <si>
    <t>2,6</t>
  </si>
  <si>
    <t>86.9 - ulice Nová</t>
  </si>
  <si>
    <t>113107182</t>
  </si>
  <si>
    <t>Odstranění podkladu živičného tl 100 mm strojně pl přes 50 do 200 m2</t>
  </si>
  <si>
    <t>-22449021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</si>
  <si>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</si>
  <si>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</si>
  <si>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264</t>
  </si>
  <si>
    <t>1453809438</t>
  </si>
  <si>
    <t>38</t>
  </si>
  <si>
    <t>915231116</t>
  </si>
  <si>
    <t>Vodorovné dopravní značení přechody pro chodce, šipky, symboly retroreflexní žlutý plast</t>
  </si>
  <si>
    <t>266219423</t>
  </si>
  <si>
    <t>Vodorovné dopravní značení stříkaným plastem přechody pro chodce, šipky, symboly nápisy žluté retroreflexní</t>
  </si>
  <si>
    <t>267903268</t>
  </si>
  <si>
    <t>-1123971872</t>
  </si>
  <si>
    <t>55,5</t>
  </si>
  <si>
    <t>1357179861</t>
  </si>
  <si>
    <t>58</t>
  </si>
  <si>
    <t>58*2</t>
  </si>
  <si>
    <t>0,2</t>
  </si>
  <si>
    <t>86.10 - ulice M.J.Husa</t>
  </si>
  <si>
    <t>716</t>
  </si>
  <si>
    <t>70</t>
  </si>
  <si>
    <t>24</t>
  </si>
  <si>
    <t>91</t>
  </si>
  <si>
    <t>91*2</t>
  </si>
  <si>
    <t>1,76</t>
  </si>
  <si>
    <t>86.11 - VRN</t>
  </si>
  <si>
    <t>Obec Nové Dvory</t>
  </si>
  <si>
    <t>S4A,s.r.o.</t>
  </si>
  <si>
    <t>VRN - Vedlejší rozpočtové náklady</t>
  </si>
  <si>
    <t xml:space="preserve">    0 -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</si>
  <si>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</si>
  <si>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</si>
  <si>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</si>
  <si>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</si>
  <si>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</si>
  <si>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-349185788</t>
  </si>
  <si>
    <t>Základní rozdělení průvodních činností a nákladů průzkumné geodetické a projektové práce</t>
  </si>
  <si>
    <t xml:space="preserve">Poznámka k položce:_x000d_
  Dále náklady související se zjištěním výskytu sítí.Přechodné dopravní značení včetně povolení (DIO). Zkoušky laboratorní za uložení materiálu na skládku.</t>
  </si>
  <si>
    <t>020001000</t>
  </si>
  <si>
    <t>Příprava staveniště</t>
  </si>
  <si>
    <t>875011108</t>
  </si>
  <si>
    <t xml:space="preserve">Základní rozdělení průvodních činností a nákladů příprava staveniště. </t>
  </si>
  <si>
    <t>030001000</t>
  </si>
  <si>
    <t xml:space="preserve">Zařízení staveniště </t>
  </si>
  <si>
    <t>1167454880</t>
  </si>
  <si>
    <t>Základní rozdělení průvodních činností a nákladů zařízení staveniště</t>
  </si>
  <si>
    <t>Poznámka k položce:_x000d_
Vybavení staveniště, zabezpečení staveniště, zrušení staveniště,....</t>
  </si>
  <si>
    <t>040001000</t>
  </si>
  <si>
    <t>Inženýrská činnost</t>
  </si>
  <si>
    <t>-40308985</t>
  </si>
  <si>
    <t>Základní rozdělení průvodních činností a nákladů inženýrská činnost</t>
  </si>
  <si>
    <t>060001000</t>
  </si>
  <si>
    <t>Územní vlivy</t>
  </si>
  <si>
    <t>-2080741440</t>
  </si>
  <si>
    <t>Základní rozdělení průvodních činností a nákladů územní vlivy</t>
  </si>
  <si>
    <t>Poznámka k položce:_x000d_
Obsahuje třeba zajištění materiálů na mezideponii, špatné klimatické podmínky a i jiné vlivy. Dále se jedná o stísněné podmínky a další vlivy</t>
  </si>
  <si>
    <t>070001000</t>
  </si>
  <si>
    <t>Provozní vlivy</t>
  </si>
  <si>
    <t>-1854141009</t>
  </si>
  <si>
    <t>Základní rozdělení průvodních činností a nákladů provozní vlivy</t>
  </si>
  <si>
    <t xml:space="preserve">Poznámka k položce:_x000d_
Tato položka zapracovává mimo jiné náklady související s pracemi v ochranných pásmech sítí.  Provoz silnice a chodců</t>
  </si>
  <si>
    <t>080001000</t>
  </si>
  <si>
    <t>Přesun stavebních kapacit</t>
  </si>
  <si>
    <t>-269895474</t>
  </si>
  <si>
    <t>Základní rozdělení průvodních činností a nákladů přesun stavebních kapacit</t>
  </si>
  <si>
    <t>090001000</t>
  </si>
  <si>
    <t>Ostatní náklady</t>
  </si>
  <si>
    <t>262144</t>
  </si>
  <si>
    <t>25563963</t>
  </si>
  <si>
    <t>Základní rozdělení průvodních činností a nákladů ostatní náklady</t>
  </si>
  <si>
    <t>Poznámka k položce:_x000d_
Práce ve stísněných podmínkách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</si>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</sst>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22</v>
      </c>
      <c r="AO7" s="19"/>
      <c r="AP7" s="19"/>
      <c r="AQ7" s="19"/>
      <c r="AR7" s="17"/>
      <c r="BE7" s="28"/>
      <c r="BS7" s="14" t="s">
        <v>23</v>
      </c>
    </row>
    <row r="8" ht="12" customHeight="1">
      <c r="B8" s="18"/>
      <c r="C8" s="19"/>
      <c r="D8" s="29" t="s">
        <v>24</v>
      </c>
      <c r="E8" s="19"/>
      <c r="F8" s="19"/>
      <c r="G8" s="19"/>
      <c r="H8" s="19"/>
      <c r="I8" s="19"/>
      <c r="J8" s="19"/>
      <c r="K8" s="24" t="s">
        <v>25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26</v>
      </c>
      <c r="AL8" s="19"/>
      <c r="AM8" s="19"/>
      <c r="AN8" s="30" t="s">
        <v>27</v>
      </c>
      <c r="AO8" s="19"/>
      <c r="AP8" s="19"/>
      <c r="AQ8" s="19"/>
      <c r="AR8" s="17"/>
      <c r="BE8" s="28"/>
      <c r="BS8" s="14" t="s">
        <v>28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29</v>
      </c>
    </row>
    <row r="10" ht="12" customHeight="1">
      <c r="B10" s="18"/>
      <c r="C10" s="19"/>
      <c r="D10" s="29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31</v>
      </c>
      <c r="AL10" s="19"/>
      <c r="AM10" s="19"/>
      <c r="AN10" s="24" t="s">
        <v>22</v>
      </c>
      <c r="AO10" s="19"/>
      <c r="AP10" s="19"/>
      <c r="AQ10" s="19"/>
      <c r="AR10" s="17"/>
      <c r="BE10" s="28"/>
      <c r="BS10" s="14" t="s">
        <v>18</v>
      </c>
    </row>
    <row r="11" ht="18.48" customHeight="1">
      <c r="B11" s="18"/>
      <c r="C11" s="19"/>
      <c r="D11" s="19"/>
      <c r="E11" s="24" t="s">
        <v>32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33</v>
      </c>
      <c r="AL11" s="19"/>
      <c r="AM11" s="19"/>
      <c r="AN11" s="24" t="s">
        <v>22</v>
      </c>
      <c r="AO11" s="19"/>
      <c r="AP11" s="19"/>
      <c r="AQ11" s="19"/>
      <c r="AR11" s="17"/>
      <c r="BE11" s="28"/>
      <c r="BS11" s="14" t="s">
        <v>18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ht="12" customHeight="1">
      <c r="B13" s="18"/>
      <c r="C13" s="19"/>
      <c r="D13" s="29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31</v>
      </c>
      <c r="AL13" s="19"/>
      <c r="AM13" s="19"/>
      <c r="AN13" s="31" t="s">
        <v>35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35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33</v>
      </c>
      <c r="AL14" s="19"/>
      <c r="AM14" s="19"/>
      <c r="AN14" s="31" t="s">
        <v>35</v>
      </c>
      <c r="AO14" s="19"/>
      <c r="AP14" s="19"/>
      <c r="AQ14" s="19"/>
      <c r="AR14" s="17"/>
      <c r="BE14" s="28"/>
      <c r="BS14" s="14" t="s">
        <v>18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31</v>
      </c>
      <c r="AL16" s="19"/>
      <c r="AM16" s="19"/>
      <c r="AN16" s="24" t="s">
        <v>22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33</v>
      </c>
      <c r="AL17" s="19"/>
      <c r="AM17" s="19"/>
      <c r="AN17" s="24" t="s">
        <v>22</v>
      </c>
      <c r="AO17" s="19"/>
      <c r="AP17" s="19"/>
      <c r="AQ17" s="19"/>
      <c r="AR17" s="17"/>
      <c r="BE17" s="28"/>
      <c r="BS17" s="14" t="s">
        <v>38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31</v>
      </c>
      <c r="AL19" s="19"/>
      <c r="AM19" s="19"/>
      <c r="AN19" s="24" t="s">
        <v>40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41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33</v>
      </c>
      <c r="AL20" s="19"/>
      <c r="AM20" s="19"/>
      <c r="AN20" s="24" t="s">
        <v>22</v>
      </c>
      <c r="AO20" s="19"/>
      <c r="AP20" s="19"/>
      <c r="AQ20" s="19"/>
      <c r="AR20" s="17"/>
      <c r="BE20" s="28"/>
      <c r="BS20" s="14" t="s">
        <v>38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42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45" customHeight="1">
      <c r="B23" s="18"/>
      <c r="C23" s="19"/>
      <c r="D23" s="19"/>
      <c r="E23" s="33" t="s">
        <v>43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47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48</v>
      </c>
      <c r="E29" s="43"/>
      <c r="F29" s="29" t="s">
        <v>49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50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51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52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53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54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55</v>
      </c>
      <c r="U35" s="49"/>
      <c r="V35" s="49"/>
      <c r="W35" s="49"/>
      <c r="X35" s="51" t="s">
        <v>56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86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Opravy ulic v Kolíně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24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Kolín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26</v>
      </c>
      <c r="AJ47" s="36"/>
      <c r="AK47" s="36"/>
      <c r="AL47" s="36"/>
      <c r="AM47" s="64" t="str">
        <f>IF(AN8= "","",AN8)</f>
        <v>17. 8. 2021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30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Kolín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36</v>
      </c>
      <c r="AJ49" s="36"/>
      <c r="AK49" s="36"/>
      <c r="AL49" s="36"/>
      <c r="AM49" s="65" t="str">
        <f>IF(E17="","",E17)</f>
        <v>Ing. Lucie Dvořáková</v>
      </c>
      <c r="AN49" s="36"/>
      <c r="AO49" s="36"/>
      <c r="AP49" s="36"/>
      <c r="AQ49" s="36"/>
      <c r="AR49" s="40"/>
      <c r="AS49" s="66" t="s">
        <v>58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34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39</v>
      </c>
      <c r="AJ50" s="36"/>
      <c r="AK50" s="36"/>
      <c r="AL50" s="36"/>
      <c r="AM50" s="65" t="str">
        <f>IF(E20="","",E20)</f>
        <v>S4A, s.r.o.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59</v>
      </c>
      <c r="D52" s="79"/>
      <c r="E52" s="79"/>
      <c r="F52" s="79"/>
      <c r="G52" s="79"/>
      <c r="H52" s="80"/>
      <c r="I52" s="81" t="s">
        <v>60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61</v>
      </c>
      <c r="AH52" s="79"/>
      <c r="AI52" s="79"/>
      <c r="AJ52" s="79"/>
      <c r="AK52" s="79"/>
      <c r="AL52" s="79"/>
      <c r="AM52" s="79"/>
      <c r="AN52" s="81" t="s">
        <v>62</v>
      </c>
      <c r="AO52" s="79"/>
      <c r="AP52" s="79"/>
      <c r="AQ52" s="83" t="s">
        <v>63</v>
      </c>
      <c r="AR52" s="40"/>
      <c r="AS52" s="84" t="s">
        <v>64</v>
      </c>
      <c r="AT52" s="85" t="s">
        <v>65</v>
      </c>
      <c r="AU52" s="85" t="s">
        <v>66</v>
      </c>
      <c r="AV52" s="85" t="s">
        <v>67</v>
      </c>
      <c r="AW52" s="85" t="s">
        <v>68</v>
      </c>
      <c r="AX52" s="85" t="s">
        <v>69</v>
      </c>
      <c r="AY52" s="85" t="s">
        <v>70</v>
      </c>
      <c r="AZ52" s="85" t="s">
        <v>71</v>
      </c>
      <c r="BA52" s="85" t="s">
        <v>72</v>
      </c>
      <c r="BB52" s="85" t="s">
        <v>73</v>
      </c>
      <c r="BC52" s="85" t="s">
        <v>74</v>
      </c>
      <c r="BD52" s="86" t="s">
        <v>75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76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ROUND(SUM(AG55:AG65),2)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22</v>
      </c>
      <c r="AR54" s="96"/>
      <c r="AS54" s="97">
        <f>ROUND(SUM(AS55:AS65),2)</f>
        <v>0</v>
      </c>
      <c r="AT54" s="98">
        <f>ROUND(SUM(AV54:AW54),2)</f>
        <v>0</v>
      </c>
      <c r="AU54" s="99">
        <f>ROUND(SUM(AU55:AU65),5)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ROUND(SUM(AZ55:AZ65),2)</f>
        <v>0</v>
      </c>
      <c r="BA54" s="98">
        <f>ROUND(SUM(BA55:BA65),2)</f>
        <v>0</v>
      </c>
      <c r="BB54" s="98">
        <f>ROUND(SUM(BB55:BB65),2)</f>
        <v>0</v>
      </c>
      <c r="BC54" s="98">
        <f>ROUND(SUM(BC55:BC65),2)</f>
        <v>0</v>
      </c>
      <c r="BD54" s="100">
        <f>ROUND(SUM(BD55:BD65),2)</f>
        <v>0</v>
      </c>
      <c r="BS54" s="101" t="s">
        <v>77</v>
      </c>
      <c r="BT54" s="101" t="s">
        <v>78</v>
      </c>
      <c r="BU54" s="102" t="s">
        <v>79</v>
      </c>
      <c r="BV54" s="101" t="s">
        <v>80</v>
      </c>
      <c r="BW54" s="101" t="s">
        <v>5</v>
      </c>
      <c r="BX54" s="101" t="s">
        <v>81</v>
      </c>
      <c r="CL54" s="101" t="s">
        <v>20</v>
      </c>
    </row>
    <row r="55" s="5" customFormat="1" ht="16.5" customHeight="1">
      <c r="A55" s="103" t="s">
        <v>82</v>
      </c>
      <c r="B55" s="104"/>
      <c r="C55" s="105"/>
      <c r="D55" s="106" t="s">
        <v>83</v>
      </c>
      <c r="E55" s="106"/>
      <c r="F55" s="106"/>
      <c r="G55" s="106"/>
      <c r="H55" s="106"/>
      <c r="I55" s="107"/>
      <c r="J55" s="106" t="s">
        <v>84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'86.1 - ulice Barákova'!J30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85</v>
      </c>
      <c r="AR55" s="110"/>
      <c r="AS55" s="111">
        <v>0</v>
      </c>
      <c r="AT55" s="112">
        <f>ROUND(SUM(AV55:AW55),2)</f>
        <v>0</v>
      </c>
      <c r="AU55" s="113">
        <f>'86.1 - ulice Barákova'!P85</f>
        <v>0</v>
      </c>
      <c r="AV55" s="112">
        <f>'86.1 - ulice Barákova'!J33</f>
        <v>0</v>
      </c>
      <c r="AW55" s="112">
        <f>'86.1 - ulice Barákova'!J34</f>
        <v>0</v>
      </c>
      <c r="AX55" s="112">
        <f>'86.1 - ulice Barákova'!J35</f>
        <v>0</v>
      </c>
      <c r="AY55" s="112">
        <f>'86.1 - ulice Barákova'!J36</f>
        <v>0</v>
      </c>
      <c r="AZ55" s="112">
        <f>'86.1 - ulice Barákova'!F33</f>
        <v>0</v>
      </c>
      <c r="BA55" s="112">
        <f>'86.1 - ulice Barákova'!F34</f>
        <v>0</v>
      </c>
      <c r="BB55" s="112">
        <f>'86.1 - ulice Barákova'!F35</f>
        <v>0</v>
      </c>
      <c r="BC55" s="112">
        <f>'86.1 - ulice Barákova'!F36</f>
        <v>0</v>
      </c>
      <c r="BD55" s="114">
        <f>'86.1 - ulice Barákova'!F37</f>
        <v>0</v>
      </c>
      <c r="BT55" s="115" t="s">
        <v>23</v>
      </c>
      <c r="BV55" s="115" t="s">
        <v>80</v>
      </c>
      <c r="BW55" s="115" t="s">
        <v>86</v>
      </c>
      <c r="BX55" s="115" t="s">
        <v>5</v>
      </c>
      <c r="CL55" s="115" t="s">
        <v>87</v>
      </c>
      <c r="CM55" s="115" t="s">
        <v>88</v>
      </c>
    </row>
    <row r="56" s="5" customFormat="1" ht="16.5" customHeight="1">
      <c r="A56" s="103" t="s">
        <v>82</v>
      </c>
      <c r="B56" s="104"/>
      <c r="C56" s="105"/>
      <c r="D56" s="106" t="s">
        <v>89</v>
      </c>
      <c r="E56" s="106"/>
      <c r="F56" s="106"/>
      <c r="G56" s="106"/>
      <c r="H56" s="106"/>
      <c r="I56" s="107"/>
      <c r="J56" s="106" t="s">
        <v>90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'86.2 - ulice Třídvorská'!J30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85</v>
      </c>
      <c r="AR56" s="110"/>
      <c r="AS56" s="111">
        <v>0</v>
      </c>
      <c r="AT56" s="112">
        <f>ROUND(SUM(AV56:AW56),2)</f>
        <v>0</v>
      </c>
      <c r="AU56" s="113">
        <f>'86.2 - ulice Třídvorská'!P85</f>
        <v>0</v>
      </c>
      <c r="AV56" s="112">
        <f>'86.2 - ulice Třídvorská'!J33</f>
        <v>0</v>
      </c>
      <c r="AW56" s="112">
        <f>'86.2 - ulice Třídvorská'!J34</f>
        <v>0</v>
      </c>
      <c r="AX56" s="112">
        <f>'86.2 - ulice Třídvorská'!J35</f>
        <v>0</v>
      </c>
      <c r="AY56" s="112">
        <f>'86.2 - ulice Třídvorská'!J36</f>
        <v>0</v>
      </c>
      <c r="AZ56" s="112">
        <f>'86.2 - ulice Třídvorská'!F33</f>
        <v>0</v>
      </c>
      <c r="BA56" s="112">
        <f>'86.2 - ulice Třídvorská'!F34</f>
        <v>0</v>
      </c>
      <c r="BB56" s="112">
        <f>'86.2 - ulice Třídvorská'!F35</f>
        <v>0</v>
      </c>
      <c r="BC56" s="112">
        <f>'86.2 - ulice Třídvorská'!F36</f>
        <v>0</v>
      </c>
      <c r="BD56" s="114">
        <f>'86.2 - ulice Třídvorská'!F37</f>
        <v>0</v>
      </c>
      <c r="BT56" s="115" t="s">
        <v>23</v>
      </c>
      <c r="BV56" s="115" t="s">
        <v>80</v>
      </c>
      <c r="BW56" s="115" t="s">
        <v>91</v>
      </c>
      <c r="BX56" s="115" t="s">
        <v>5</v>
      </c>
      <c r="CL56" s="115" t="s">
        <v>87</v>
      </c>
      <c r="CM56" s="115" t="s">
        <v>88</v>
      </c>
    </row>
    <row r="57" s="5" customFormat="1" ht="16.5" customHeight="1">
      <c r="A57" s="103" t="s">
        <v>82</v>
      </c>
      <c r="B57" s="104"/>
      <c r="C57" s="105"/>
      <c r="D57" s="106" t="s">
        <v>92</v>
      </c>
      <c r="E57" s="106"/>
      <c r="F57" s="106"/>
      <c r="G57" s="106"/>
      <c r="H57" s="106"/>
      <c r="I57" s="107"/>
      <c r="J57" s="106" t="s">
        <v>93</v>
      </c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8">
        <f>'86.3 - ulice Na Kopečkách'!J30</f>
        <v>0</v>
      </c>
      <c r="AH57" s="107"/>
      <c r="AI57" s="107"/>
      <c r="AJ57" s="107"/>
      <c r="AK57" s="107"/>
      <c r="AL57" s="107"/>
      <c r="AM57" s="107"/>
      <c r="AN57" s="108">
        <f>SUM(AG57,AT57)</f>
        <v>0</v>
      </c>
      <c r="AO57" s="107"/>
      <c r="AP57" s="107"/>
      <c r="AQ57" s="109" t="s">
        <v>85</v>
      </c>
      <c r="AR57" s="110"/>
      <c r="AS57" s="111">
        <v>0</v>
      </c>
      <c r="AT57" s="112">
        <f>ROUND(SUM(AV57:AW57),2)</f>
        <v>0</v>
      </c>
      <c r="AU57" s="113">
        <f>'86.3 - ulice Na Kopečkách'!P85</f>
        <v>0</v>
      </c>
      <c r="AV57" s="112">
        <f>'86.3 - ulice Na Kopečkách'!J33</f>
        <v>0</v>
      </c>
      <c r="AW57" s="112">
        <f>'86.3 - ulice Na Kopečkách'!J34</f>
        <v>0</v>
      </c>
      <c r="AX57" s="112">
        <f>'86.3 - ulice Na Kopečkách'!J35</f>
        <v>0</v>
      </c>
      <c r="AY57" s="112">
        <f>'86.3 - ulice Na Kopečkách'!J36</f>
        <v>0</v>
      </c>
      <c r="AZ57" s="112">
        <f>'86.3 - ulice Na Kopečkách'!F33</f>
        <v>0</v>
      </c>
      <c r="BA57" s="112">
        <f>'86.3 - ulice Na Kopečkách'!F34</f>
        <v>0</v>
      </c>
      <c r="BB57" s="112">
        <f>'86.3 - ulice Na Kopečkách'!F35</f>
        <v>0</v>
      </c>
      <c r="BC57" s="112">
        <f>'86.3 - ulice Na Kopečkách'!F36</f>
        <v>0</v>
      </c>
      <c r="BD57" s="114">
        <f>'86.3 - ulice Na Kopečkách'!F37</f>
        <v>0</v>
      </c>
      <c r="BT57" s="115" t="s">
        <v>23</v>
      </c>
      <c r="BV57" s="115" t="s">
        <v>80</v>
      </c>
      <c r="BW57" s="115" t="s">
        <v>94</v>
      </c>
      <c r="BX57" s="115" t="s">
        <v>5</v>
      </c>
      <c r="CL57" s="115" t="s">
        <v>87</v>
      </c>
      <c r="CM57" s="115" t="s">
        <v>88</v>
      </c>
    </row>
    <row r="58" s="5" customFormat="1" ht="16.5" customHeight="1">
      <c r="A58" s="103" t="s">
        <v>82</v>
      </c>
      <c r="B58" s="104"/>
      <c r="C58" s="105"/>
      <c r="D58" s="106" t="s">
        <v>95</v>
      </c>
      <c r="E58" s="106"/>
      <c r="F58" s="106"/>
      <c r="G58" s="106"/>
      <c r="H58" s="106"/>
      <c r="I58" s="107"/>
      <c r="J58" s="106" t="s">
        <v>96</v>
      </c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8">
        <f>'86.4 - ulice Štitárská'!J30</f>
        <v>0</v>
      </c>
      <c r="AH58" s="107"/>
      <c r="AI58" s="107"/>
      <c r="AJ58" s="107"/>
      <c r="AK58" s="107"/>
      <c r="AL58" s="107"/>
      <c r="AM58" s="107"/>
      <c r="AN58" s="108">
        <f>SUM(AG58,AT58)</f>
        <v>0</v>
      </c>
      <c r="AO58" s="107"/>
      <c r="AP58" s="107"/>
      <c r="AQ58" s="109" t="s">
        <v>85</v>
      </c>
      <c r="AR58" s="110"/>
      <c r="AS58" s="111">
        <v>0</v>
      </c>
      <c r="AT58" s="112">
        <f>ROUND(SUM(AV58:AW58),2)</f>
        <v>0</v>
      </c>
      <c r="AU58" s="113">
        <f>'86.4 - ulice Štitárská'!P85</f>
        <v>0</v>
      </c>
      <c r="AV58" s="112">
        <f>'86.4 - ulice Štitárská'!J33</f>
        <v>0</v>
      </c>
      <c r="AW58" s="112">
        <f>'86.4 - ulice Štitárská'!J34</f>
        <v>0</v>
      </c>
      <c r="AX58" s="112">
        <f>'86.4 - ulice Štitárská'!J35</f>
        <v>0</v>
      </c>
      <c r="AY58" s="112">
        <f>'86.4 - ulice Štitárská'!J36</f>
        <v>0</v>
      </c>
      <c r="AZ58" s="112">
        <f>'86.4 - ulice Štitárská'!F33</f>
        <v>0</v>
      </c>
      <c r="BA58" s="112">
        <f>'86.4 - ulice Štitárská'!F34</f>
        <v>0</v>
      </c>
      <c r="BB58" s="112">
        <f>'86.4 - ulice Štitárská'!F35</f>
        <v>0</v>
      </c>
      <c r="BC58" s="112">
        <f>'86.4 - ulice Štitárská'!F36</f>
        <v>0</v>
      </c>
      <c r="BD58" s="114">
        <f>'86.4 - ulice Štitárská'!F37</f>
        <v>0</v>
      </c>
      <c r="BT58" s="115" t="s">
        <v>23</v>
      </c>
      <c r="BV58" s="115" t="s">
        <v>80</v>
      </c>
      <c r="BW58" s="115" t="s">
        <v>97</v>
      </c>
      <c r="BX58" s="115" t="s">
        <v>5</v>
      </c>
      <c r="CL58" s="115" t="s">
        <v>87</v>
      </c>
      <c r="CM58" s="115" t="s">
        <v>88</v>
      </c>
    </row>
    <row r="59" s="5" customFormat="1" ht="16.5" customHeight="1">
      <c r="A59" s="103" t="s">
        <v>82</v>
      </c>
      <c r="B59" s="104"/>
      <c r="C59" s="105"/>
      <c r="D59" s="106" t="s">
        <v>98</v>
      </c>
      <c r="E59" s="106"/>
      <c r="F59" s="106"/>
      <c r="G59" s="106"/>
      <c r="H59" s="106"/>
      <c r="I59" s="107"/>
      <c r="J59" s="106" t="s">
        <v>99</v>
      </c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8">
        <f>'86.5 - ulice U Kostelíčka'!J30</f>
        <v>0</v>
      </c>
      <c r="AH59" s="107"/>
      <c r="AI59" s="107"/>
      <c r="AJ59" s="107"/>
      <c r="AK59" s="107"/>
      <c r="AL59" s="107"/>
      <c r="AM59" s="107"/>
      <c r="AN59" s="108">
        <f>SUM(AG59,AT59)</f>
        <v>0</v>
      </c>
      <c r="AO59" s="107"/>
      <c r="AP59" s="107"/>
      <c r="AQ59" s="109" t="s">
        <v>85</v>
      </c>
      <c r="AR59" s="110"/>
      <c r="AS59" s="111">
        <v>0</v>
      </c>
      <c r="AT59" s="112">
        <f>ROUND(SUM(AV59:AW59),2)</f>
        <v>0</v>
      </c>
      <c r="AU59" s="113">
        <f>'86.5 - ulice U Kostelíčka'!P85</f>
        <v>0</v>
      </c>
      <c r="AV59" s="112">
        <f>'86.5 - ulice U Kostelíčka'!J33</f>
        <v>0</v>
      </c>
      <c r="AW59" s="112">
        <f>'86.5 - ulice U Kostelíčka'!J34</f>
        <v>0</v>
      </c>
      <c r="AX59" s="112">
        <f>'86.5 - ulice U Kostelíčka'!J35</f>
        <v>0</v>
      </c>
      <c r="AY59" s="112">
        <f>'86.5 - ulice U Kostelíčka'!J36</f>
        <v>0</v>
      </c>
      <c r="AZ59" s="112">
        <f>'86.5 - ulice U Kostelíčka'!F33</f>
        <v>0</v>
      </c>
      <c r="BA59" s="112">
        <f>'86.5 - ulice U Kostelíčka'!F34</f>
        <v>0</v>
      </c>
      <c r="BB59" s="112">
        <f>'86.5 - ulice U Kostelíčka'!F35</f>
        <v>0</v>
      </c>
      <c r="BC59" s="112">
        <f>'86.5 - ulice U Kostelíčka'!F36</f>
        <v>0</v>
      </c>
      <c r="BD59" s="114">
        <f>'86.5 - ulice U Kostelíčka'!F37</f>
        <v>0</v>
      </c>
      <c r="BT59" s="115" t="s">
        <v>23</v>
      </c>
      <c r="BV59" s="115" t="s">
        <v>80</v>
      </c>
      <c r="BW59" s="115" t="s">
        <v>100</v>
      </c>
      <c r="BX59" s="115" t="s">
        <v>5</v>
      </c>
      <c r="CL59" s="115" t="s">
        <v>87</v>
      </c>
      <c r="CM59" s="115" t="s">
        <v>88</v>
      </c>
    </row>
    <row r="60" s="5" customFormat="1" ht="16.5" customHeight="1">
      <c r="A60" s="103" t="s">
        <v>82</v>
      </c>
      <c r="B60" s="104"/>
      <c r="C60" s="105"/>
      <c r="D60" s="106" t="s">
        <v>101</v>
      </c>
      <c r="E60" s="106"/>
      <c r="F60" s="106"/>
      <c r="G60" s="106"/>
      <c r="H60" s="106"/>
      <c r="I60" s="107"/>
      <c r="J60" s="106" t="s">
        <v>102</v>
      </c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8">
        <f>'86.6 - ulice Masarykova'!J30</f>
        <v>0</v>
      </c>
      <c r="AH60" s="107"/>
      <c r="AI60" s="107"/>
      <c r="AJ60" s="107"/>
      <c r="AK60" s="107"/>
      <c r="AL60" s="107"/>
      <c r="AM60" s="107"/>
      <c r="AN60" s="108">
        <f>SUM(AG60,AT60)</f>
        <v>0</v>
      </c>
      <c r="AO60" s="107"/>
      <c r="AP60" s="107"/>
      <c r="AQ60" s="109" t="s">
        <v>85</v>
      </c>
      <c r="AR60" s="110"/>
      <c r="AS60" s="111">
        <v>0</v>
      </c>
      <c r="AT60" s="112">
        <f>ROUND(SUM(AV60:AW60),2)</f>
        <v>0</v>
      </c>
      <c r="AU60" s="113">
        <f>'86.6 - ulice Masarykova'!P85</f>
        <v>0</v>
      </c>
      <c r="AV60" s="112">
        <f>'86.6 - ulice Masarykova'!J33</f>
        <v>0</v>
      </c>
      <c r="AW60" s="112">
        <f>'86.6 - ulice Masarykova'!J34</f>
        <v>0</v>
      </c>
      <c r="AX60" s="112">
        <f>'86.6 - ulice Masarykova'!J35</f>
        <v>0</v>
      </c>
      <c r="AY60" s="112">
        <f>'86.6 - ulice Masarykova'!J36</f>
        <v>0</v>
      </c>
      <c r="AZ60" s="112">
        <f>'86.6 - ulice Masarykova'!F33</f>
        <v>0</v>
      </c>
      <c r="BA60" s="112">
        <f>'86.6 - ulice Masarykova'!F34</f>
        <v>0</v>
      </c>
      <c r="BB60" s="112">
        <f>'86.6 - ulice Masarykova'!F35</f>
        <v>0</v>
      </c>
      <c r="BC60" s="112">
        <f>'86.6 - ulice Masarykova'!F36</f>
        <v>0</v>
      </c>
      <c r="BD60" s="114">
        <f>'86.6 - ulice Masarykova'!F37</f>
        <v>0</v>
      </c>
      <c r="BT60" s="115" t="s">
        <v>23</v>
      </c>
      <c r="BV60" s="115" t="s">
        <v>80</v>
      </c>
      <c r="BW60" s="115" t="s">
        <v>103</v>
      </c>
      <c r="BX60" s="115" t="s">
        <v>5</v>
      </c>
      <c r="CL60" s="115" t="s">
        <v>87</v>
      </c>
      <c r="CM60" s="115" t="s">
        <v>88</v>
      </c>
    </row>
    <row r="61" s="5" customFormat="1" ht="16.5" customHeight="1">
      <c r="A61" s="103" t="s">
        <v>82</v>
      </c>
      <c r="B61" s="104"/>
      <c r="C61" s="105"/>
      <c r="D61" s="106" t="s">
        <v>104</v>
      </c>
      <c r="E61" s="106"/>
      <c r="F61" s="106"/>
      <c r="G61" s="106"/>
      <c r="H61" s="106"/>
      <c r="I61" s="107"/>
      <c r="J61" s="106" t="s">
        <v>105</v>
      </c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8">
        <f>'86.7 - ulice Zahradní'!J30</f>
        <v>0</v>
      </c>
      <c r="AH61" s="107"/>
      <c r="AI61" s="107"/>
      <c r="AJ61" s="107"/>
      <c r="AK61" s="107"/>
      <c r="AL61" s="107"/>
      <c r="AM61" s="107"/>
      <c r="AN61" s="108">
        <f>SUM(AG61,AT61)</f>
        <v>0</v>
      </c>
      <c r="AO61" s="107"/>
      <c r="AP61" s="107"/>
      <c r="AQ61" s="109" t="s">
        <v>85</v>
      </c>
      <c r="AR61" s="110"/>
      <c r="AS61" s="111">
        <v>0</v>
      </c>
      <c r="AT61" s="112">
        <f>ROUND(SUM(AV61:AW61),2)</f>
        <v>0</v>
      </c>
      <c r="AU61" s="113">
        <f>'86.7 - ulice Zahradní'!P85</f>
        <v>0</v>
      </c>
      <c r="AV61" s="112">
        <f>'86.7 - ulice Zahradní'!J33</f>
        <v>0</v>
      </c>
      <c r="AW61" s="112">
        <f>'86.7 - ulice Zahradní'!J34</f>
        <v>0</v>
      </c>
      <c r="AX61" s="112">
        <f>'86.7 - ulice Zahradní'!J35</f>
        <v>0</v>
      </c>
      <c r="AY61" s="112">
        <f>'86.7 - ulice Zahradní'!J36</f>
        <v>0</v>
      </c>
      <c r="AZ61" s="112">
        <f>'86.7 - ulice Zahradní'!F33</f>
        <v>0</v>
      </c>
      <c r="BA61" s="112">
        <f>'86.7 - ulice Zahradní'!F34</f>
        <v>0</v>
      </c>
      <c r="BB61" s="112">
        <f>'86.7 - ulice Zahradní'!F35</f>
        <v>0</v>
      </c>
      <c r="BC61" s="112">
        <f>'86.7 - ulice Zahradní'!F36</f>
        <v>0</v>
      </c>
      <c r="BD61" s="114">
        <f>'86.7 - ulice Zahradní'!F37</f>
        <v>0</v>
      </c>
      <c r="BT61" s="115" t="s">
        <v>23</v>
      </c>
      <c r="BV61" s="115" t="s">
        <v>80</v>
      </c>
      <c r="BW61" s="115" t="s">
        <v>106</v>
      </c>
      <c r="BX61" s="115" t="s">
        <v>5</v>
      </c>
      <c r="CL61" s="115" t="s">
        <v>87</v>
      </c>
      <c r="CM61" s="115" t="s">
        <v>88</v>
      </c>
    </row>
    <row r="62" s="5" customFormat="1" ht="16.5" customHeight="1">
      <c r="A62" s="103" t="s">
        <v>82</v>
      </c>
      <c r="B62" s="104"/>
      <c r="C62" s="105"/>
      <c r="D62" s="106" t="s">
        <v>107</v>
      </c>
      <c r="E62" s="106"/>
      <c r="F62" s="106"/>
      <c r="G62" s="106"/>
      <c r="H62" s="106"/>
      <c r="I62" s="107"/>
      <c r="J62" s="106" t="s">
        <v>108</v>
      </c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8">
        <f>'86.8 - ulice K.V. Raise'!J30</f>
        <v>0</v>
      </c>
      <c r="AH62" s="107"/>
      <c r="AI62" s="107"/>
      <c r="AJ62" s="107"/>
      <c r="AK62" s="107"/>
      <c r="AL62" s="107"/>
      <c r="AM62" s="107"/>
      <c r="AN62" s="108">
        <f>SUM(AG62,AT62)</f>
        <v>0</v>
      </c>
      <c r="AO62" s="107"/>
      <c r="AP62" s="107"/>
      <c r="AQ62" s="109" t="s">
        <v>85</v>
      </c>
      <c r="AR62" s="110"/>
      <c r="AS62" s="111">
        <v>0</v>
      </c>
      <c r="AT62" s="112">
        <f>ROUND(SUM(AV62:AW62),2)</f>
        <v>0</v>
      </c>
      <c r="AU62" s="113">
        <f>'86.8 - ulice K.V. Raise'!P85</f>
        <v>0</v>
      </c>
      <c r="AV62" s="112">
        <f>'86.8 - ulice K.V. Raise'!J33</f>
        <v>0</v>
      </c>
      <c r="AW62" s="112">
        <f>'86.8 - ulice K.V. Raise'!J34</f>
        <v>0</v>
      </c>
      <c r="AX62" s="112">
        <f>'86.8 - ulice K.V. Raise'!J35</f>
        <v>0</v>
      </c>
      <c r="AY62" s="112">
        <f>'86.8 - ulice K.V. Raise'!J36</f>
        <v>0</v>
      </c>
      <c r="AZ62" s="112">
        <f>'86.8 - ulice K.V. Raise'!F33</f>
        <v>0</v>
      </c>
      <c r="BA62" s="112">
        <f>'86.8 - ulice K.V. Raise'!F34</f>
        <v>0</v>
      </c>
      <c r="BB62" s="112">
        <f>'86.8 - ulice K.V. Raise'!F35</f>
        <v>0</v>
      </c>
      <c r="BC62" s="112">
        <f>'86.8 - ulice K.V. Raise'!F36</f>
        <v>0</v>
      </c>
      <c r="BD62" s="114">
        <f>'86.8 - ulice K.V. Raise'!F37</f>
        <v>0</v>
      </c>
      <c r="BT62" s="115" t="s">
        <v>23</v>
      </c>
      <c r="BV62" s="115" t="s">
        <v>80</v>
      </c>
      <c r="BW62" s="115" t="s">
        <v>109</v>
      </c>
      <c r="BX62" s="115" t="s">
        <v>5</v>
      </c>
      <c r="CL62" s="115" t="s">
        <v>87</v>
      </c>
      <c r="CM62" s="115" t="s">
        <v>88</v>
      </c>
    </row>
    <row r="63" s="5" customFormat="1" ht="16.5" customHeight="1">
      <c r="A63" s="103" t="s">
        <v>82</v>
      </c>
      <c r="B63" s="104"/>
      <c r="C63" s="105"/>
      <c r="D63" s="106" t="s">
        <v>110</v>
      </c>
      <c r="E63" s="106"/>
      <c r="F63" s="106"/>
      <c r="G63" s="106"/>
      <c r="H63" s="106"/>
      <c r="I63" s="107"/>
      <c r="J63" s="106" t="s">
        <v>111</v>
      </c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8">
        <f>'86.9 - ulice Nová'!J30</f>
        <v>0</v>
      </c>
      <c r="AH63" s="107"/>
      <c r="AI63" s="107"/>
      <c r="AJ63" s="107"/>
      <c r="AK63" s="107"/>
      <c r="AL63" s="107"/>
      <c r="AM63" s="107"/>
      <c r="AN63" s="108">
        <f>SUM(AG63,AT63)</f>
        <v>0</v>
      </c>
      <c r="AO63" s="107"/>
      <c r="AP63" s="107"/>
      <c r="AQ63" s="109" t="s">
        <v>85</v>
      </c>
      <c r="AR63" s="110"/>
      <c r="AS63" s="111">
        <v>0</v>
      </c>
      <c r="AT63" s="112">
        <f>ROUND(SUM(AV63:AW63),2)</f>
        <v>0</v>
      </c>
      <c r="AU63" s="113">
        <f>'86.9 - ulice Nová'!P84</f>
        <v>0</v>
      </c>
      <c r="AV63" s="112">
        <f>'86.9 - ulice Nová'!J33</f>
        <v>0</v>
      </c>
      <c r="AW63" s="112">
        <f>'86.9 - ulice Nová'!J34</f>
        <v>0</v>
      </c>
      <c r="AX63" s="112">
        <f>'86.9 - ulice Nová'!J35</f>
        <v>0</v>
      </c>
      <c r="AY63" s="112">
        <f>'86.9 - ulice Nová'!J36</f>
        <v>0</v>
      </c>
      <c r="AZ63" s="112">
        <f>'86.9 - ulice Nová'!F33</f>
        <v>0</v>
      </c>
      <c r="BA63" s="112">
        <f>'86.9 - ulice Nová'!F34</f>
        <v>0</v>
      </c>
      <c r="BB63" s="112">
        <f>'86.9 - ulice Nová'!F35</f>
        <v>0</v>
      </c>
      <c r="BC63" s="112">
        <f>'86.9 - ulice Nová'!F36</f>
        <v>0</v>
      </c>
      <c r="BD63" s="114">
        <f>'86.9 - ulice Nová'!F37</f>
        <v>0</v>
      </c>
      <c r="BT63" s="115" t="s">
        <v>23</v>
      </c>
      <c r="BV63" s="115" t="s">
        <v>80</v>
      </c>
      <c r="BW63" s="115" t="s">
        <v>112</v>
      </c>
      <c r="BX63" s="115" t="s">
        <v>5</v>
      </c>
      <c r="CL63" s="115" t="s">
        <v>87</v>
      </c>
      <c r="CM63" s="115" t="s">
        <v>88</v>
      </c>
    </row>
    <row r="64" s="5" customFormat="1" ht="16.5" customHeight="1">
      <c r="A64" s="103" t="s">
        <v>82</v>
      </c>
      <c r="B64" s="104"/>
      <c r="C64" s="105"/>
      <c r="D64" s="106" t="s">
        <v>113</v>
      </c>
      <c r="E64" s="106"/>
      <c r="F64" s="106"/>
      <c r="G64" s="106"/>
      <c r="H64" s="106"/>
      <c r="I64" s="107"/>
      <c r="J64" s="106" t="s">
        <v>114</v>
      </c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8">
        <f>'86.10 - ulice M.J.Husa'!J30</f>
        <v>0</v>
      </c>
      <c r="AH64" s="107"/>
      <c r="AI64" s="107"/>
      <c r="AJ64" s="107"/>
      <c r="AK64" s="107"/>
      <c r="AL64" s="107"/>
      <c r="AM64" s="107"/>
      <c r="AN64" s="108">
        <f>SUM(AG64,AT64)</f>
        <v>0</v>
      </c>
      <c r="AO64" s="107"/>
      <c r="AP64" s="107"/>
      <c r="AQ64" s="109" t="s">
        <v>85</v>
      </c>
      <c r="AR64" s="110"/>
      <c r="AS64" s="111">
        <v>0</v>
      </c>
      <c r="AT64" s="112">
        <f>ROUND(SUM(AV64:AW64),2)</f>
        <v>0</v>
      </c>
      <c r="AU64" s="113">
        <f>'86.10 - ulice M.J.Husa'!P85</f>
        <v>0</v>
      </c>
      <c r="AV64" s="112">
        <f>'86.10 - ulice M.J.Husa'!J33</f>
        <v>0</v>
      </c>
      <c r="AW64" s="112">
        <f>'86.10 - ulice M.J.Husa'!J34</f>
        <v>0</v>
      </c>
      <c r="AX64" s="112">
        <f>'86.10 - ulice M.J.Husa'!J35</f>
        <v>0</v>
      </c>
      <c r="AY64" s="112">
        <f>'86.10 - ulice M.J.Husa'!J36</f>
        <v>0</v>
      </c>
      <c r="AZ64" s="112">
        <f>'86.10 - ulice M.J.Husa'!F33</f>
        <v>0</v>
      </c>
      <c r="BA64" s="112">
        <f>'86.10 - ulice M.J.Husa'!F34</f>
        <v>0</v>
      </c>
      <c r="BB64" s="112">
        <f>'86.10 - ulice M.J.Husa'!F35</f>
        <v>0</v>
      </c>
      <c r="BC64" s="112">
        <f>'86.10 - ulice M.J.Husa'!F36</f>
        <v>0</v>
      </c>
      <c r="BD64" s="114">
        <f>'86.10 - ulice M.J.Husa'!F37</f>
        <v>0</v>
      </c>
      <c r="BT64" s="115" t="s">
        <v>23</v>
      </c>
      <c r="BV64" s="115" t="s">
        <v>80</v>
      </c>
      <c r="BW64" s="115" t="s">
        <v>115</v>
      </c>
      <c r="BX64" s="115" t="s">
        <v>5</v>
      </c>
      <c r="CL64" s="115" t="s">
        <v>87</v>
      </c>
      <c r="CM64" s="115" t="s">
        <v>88</v>
      </c>
    </row>
    <row r="65" s="5" customFormat="1" ht="16.5" customHeight="1">
      <c r="A65" s="103" t="s">
        <v>82</v>
      </c>
      <c r="B65" s="104"/>
      <c r="C65" s="105"/>
      <c r="D65" s="106" t="s">
        <v>116</v>
      </c>
      <c r="E65" s="106"/>
      <c r="F65" s="106"/>
      <c r="G65" s="106"/>
      <c r="H65" s="106"/>
      <c r="I65" s="107"/>
      <c r="J65" s="106" t="s">
        <v>117</v>
      </c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8">
        <f>'86.11 - VRN'!J30</f>
        <v>0</v>
      </c>
      <c r="AH65" s="107"/>
      <c r="AI65" s="107"/>
      <c r="AJ65" s="107"/>
      <c r="AK65" s="107"/>
      <c r="AL65" s="107"/>
      <c r="AM65" s="107"/>
      <c r="AN65" s="108">
        <f>SUM(AG65,AT65)</f>
        <v>0</v>
      </c>
      <c r="AO65" s="107"/>
      <c r="AP65" s="107"/>
      <c r="AQ65" s="109" t="s">
        <v>118</v>
      </c>
      <c r="AR65" s="110"/>
      <c r="AS65" s="116">
        <v>0</v>
      </c>
      <c r="AT65" s="117">
        <f>ROUND(SUM(AV65:AW65),2)</f>
        <v>0</v>
      </c>
      <c r="AU65" s="118">
        <f>'86.11 - VRN'!P81</f>
        <v>0</v>
      </c>
      <c r="AV65" s="117">
        <f>'86.11 - VRN'!J33</f>
        <v>0</v>
      </c>
      <c r="AW65" s="117">
        <f>'86.11 - VRN'!J34</f>
        <v>0</v>
      </c>
      <c r="AX65" s="117">
        <f>'86.11 - VRN'!J35</f>
        <v>0</v>
      </c>
      <c r="AY65" s="117">
        <f>'86.11 - VRN'!J36</f>
        <v>0</v>
      </c>
      <c r="AZ65" s="117">
        <f>'86.11 - VRN'!F33</f>
        <v>0</v>
      </c>
      <c r="BA65" s="117">
        <f>'86.11 - VRN'!F34</f>
        <v>0</v>
      </c>
      <c r="BB65" s="117">
        <f>'86.11 - VRN'!F35</f>
        <v>0</v>
      </c>
      <c r="BC65" s="117">
        <f>'86.11 - VRN'!F36</f>
        <v>0</v>
      </c>
      <c r="BD65" s="119">
        <f>'86.11 - VRN'!F37</f>
        <v>0</v>
      </c>
      <c r="BT65" s="115" t="s">
        <v>23</v>
      </c>
      <c r="BV65" s="115" t="s">
        <v>80</v>
      </c>
      <c r="BW65" s="115" t="s">
        <v>119</v>
      </c>
      <c r="BX65" s="115" t="s">
        <v>5</v>
      </c>
      <c r="CL65" s="115" t="s">
        <v>22</v>
      </c>
      <c r="CM65" s="115" t="s">
        <v>88</v>
      </c>
    </row>
    <row r="66" s="1" customFormat="1" ht="30" customHeight="1"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40"/>
    </row>
  </sheetData>
  <sheetProtection sheet="1" formatColumns="0" formatRows="0" objects="1" scenarios="1" spinCount="100000" saltValue="mnYtt1A31G/yObJXVQrmB/qimvaDU/+Pck5uO2J566+VxTK/6MZ53X5tEyUMbkv1I7OmO3bGO5R8RZ7LipnVXA==" hashValue="03/N1+7/Y2H5yB59JVSo4DH24y1+3QLC83xS38L4t64ycx92QztTzP6CgCOWeHkuvRCgoQr5Lxj3fVk3k7d+9Q==" algorithmName="SHA-512" password="CC35"/>
  <mergeCells count="8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D65:H65"/>
    <mergeCell ref="AG64:AM64"/>
    <mergeCell ref="AG63:AM63"/>
    <mergeCell ref="AG65:AM65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J64:AF64"/>
    <mergeCell ref="J65:AF65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5" location="'86.1 - ulice Barákova'!C2" display="/"/>
    <hyperlink ref="A56" location="'86.2 - ulice Třídvorská'!C2" display="/"/>
    <hyperlink ref="A57" location="'86.3 - ulice Na Kopečkách'!C2" display="/"/>
    <hyperlink ref="A58" location="'86.4 - ulice Štitárská'!C2" display="/"/>
    <hyperlink ref="A59" location="'86.5 - ulice U Kostelíčka'!C2" display="/"/>
    <hyperlink ref="A60" location="'86.6 - ulice Masarykova'!C2" display="/"/>
    <hyperlink ref="A61" location="'86.7 - ulice Zahradní'!C2" display="/"/>
    <hyperlink ref="A62" location="'86.8 - ulice K.V. Raise'!C2" display="/"/>
    <hyperlink ref="A63" location="'86.9 - ulice Nová'!C2" display="/"/>
    <hyperlink ref="A64" location="'86.10 - ulice M.J.Husa'!C2" display="/"/>
    <hyperlink ref="A65" location="'86.1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112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402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ROUND(J84,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ROUND((SUM(BE84:BE157)),  2)</f>
        <v>0</v>
      </c>
      <c r="I33" s="140">
        <v>0.20999999999999999</v>
      </c>
      <c r="J33" s="139">
        <f>ROUND(((SUM(BE84:BE157))*I33),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ROUND((SUM(BF84:BF157)),  2)</f>
        <v>0</v>
      </c>
      <c r="I34" s="140">
        <v>0.14999999999999999</v>
      </c>
      <c r="J34" s="139">
        <f>ROUND(((SUM(BF84:BF157))*I34),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ROUND((SUM(BG84:BG157)),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ROUND((SUM(BH84:BH157)),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ROUND((SUM(BI84:BI157)),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86.9 - ulice Nová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J84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J85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J86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J91</f>
        <v>0</v>
      </c>
      <c r="K62" s="169"/>
      <c r="L62" s="174"/>
    </row>
    <row r="63" s="8" customFormat="1" ht="19.92" customHeight="1">
      <c r="B63" s="168"/>
      <c r="C63" s="169"/>
      <c r="D63" s="170" t="s">
        <v>133</v>
      </c>
      <c r="E63" s="171"/>
      <c r="F63" s="171"/>
      <c r="G63" s="171"/>
      <c r="H63" s="171"/>
      <c r="I63" s="172"/>
      <c r="J63" s="173">
        <f>J107</f>
        <v>0</v>
      </c>
      <c r="K63" s="169"/>
      <c r="L63" s="174"/>
    </row>
    <row r="64" s="8" customFormat="1" ht="14.88" customHeight="1">
      <c r="B64" s="168"/>
      <c r="C64" s="169"/>
      <c r="D64" s="170" t="s">
        <v>134</v>
      </c>
      <c r="E64" s="171"/>
      <c r="F64" s="171"/>
      <c r="G64" s="171"/>
      <c r="H64" s="171"/>
      <c r="I64" s="172"/>
      <c r="J64" s="173">
        <f>J144</f>
        <v>0</v>
      </c>
      <c r="K64" s="169"/>
      <c r="L64" s="174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27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51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4"/>
      <c r="J70" s="57"/>
      <c r="K70" s="57"/>
      <c r="L70" s="40"/>
    </row>
    <row r="71" s="1" customFormat="1" ht="24.96" customHeight="1">
      <c r="B71" s="35"/>
      <c r="C71" s="20" t="s">
        <v>135</v>
      </c>
      <c r="D71" s="36"/>
      <c r="E71" s="36"/>
      <c r="F71" s="36"/>
      <c r="G71" s="36"/>
      <c r="H71" s="36"/>
      <c r="I71" s="127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6.5" customHeight="1">
      <c r="B74" s="35"/>
      <c r="C74" s="36"/>
      <c r="D74" s="36"/>
      <c r="E74" s="155" t="str">
        <f>E7</f>
        <v>Opravy ulic v Kolíně</v>
      </c>
      <c r="F74" s="29"/>
      <c r="G74" s="29"/>
      <c r="H74" s="29"/>
      <c r="I74" s="127"/>
      <c r="J74" s="36"/>
      <c r="K74" s="36"/>
      <c r="L74" s="40"/>
    </row>
    <row r="75" s="1" customFormat="1" ht="12" customHeight="1">
      <c r="B75" s="35"/>
      <c r="C75" s="29" t="s">
        <v>121</v>
      </c>
      <c r="D75" s="36"/>
      <c r="E75" s="36"/>
      <c r="F75" s="36"/>
      <c r="G75" s="36"/>
      <c r="H75" s="36"/>
      <c r="I75" s="127"/>
      <c r="J75" s="36"/>
      <c r="K75" s="36"/>
      <c r="L75" s="40"/>
    </row>
    <row r="76" s="1" customFormat="1" ht="16.5" customHeight="1">
      <c r="B76" s="35"/>
      <c r="C76" s="36"/>
      <c r="D76" s="36"/>
      <c r="E76" s="61" t="str">
        <f>E9</f>
        <v>86.9 - ulice Nová</v>
      </c>
      <c r="F76" s="36"/>
      <c r="G76" s="36"/>
      <c r="H76" s="36"/>
      <c r="I76" s="127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7"/>
      <c r="J77" s="36"/>
      <c r="K77" s="36"/>
      <c r="L77" s="40"/>
    </row>
    <row r="78" s="1" customFormat="1" ht="12" customHeight="1">
      <c r="B78" s="35"/>
      <c r="C78" s="29" t="s">
        <v>24</v>
      </c>
      <c r="D78" s="36"/>
      <c r="E78" s="36"/>
      <c r="F78" s="24" t="str">
        <f>F12</f>
        <v>Město Kolín</v>
      </c>
      <c r="G78" s="36"/>
      <c r="H78" s="36"/>
      <c r="I78" s="129" t="s">
        <v>26</v>
      </c>
      <c r="J78" s="64" t="str">
        <f>IF(J12="","",J12)</f>
        <v>17. 8. 2021</v>
      </c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7"/>
      <c r="J79" s="36"/>
      <c r="K79" s="36"/>
      <c r="L79" s="40"/>
    </row>
    <row r="80" s="1" customFormat="1" ht="13.65" customHeight="1">
      <c r="B80" s="35"/>
      <c r="C80" s="29" t="s">
        <v>30</v>
      </c>
      <c r="D80" s="36"/>
      <c r="E80" s="36"/>
      <c r="F80" s="24" t="str">
        <f>E15</f>
        <v>Město Kolín</v>
      </c>
      <c r="G80" s="36"/>
      <c r="H80" s="36"/>
      <c r="I80" s="129" t="s">
        <v>36</v>
      </c>
      <c r="J80" s="33" t="str">
        <f>E21</f>
        <v>Ing. Lucie Dvořáková</v>
      </c>
      <c r="K80" s="36"/>
      <c r="L80" s="40"/>
    </row>
    <row r="81" s="1" customFormat="1" ht="13.65" customHeight="1">
      <c r="B81" s="35"/>
      <c r="C81" s="29" t="s">
        <v>34</v>
      </c>
      <c r="D81" s="36"/>
      <c r="E81" s="36"/>
      <c r="F81" s="24" t="str">
        <f>IF(E18="","",E18)</f>
        <v>Vyplň údaj</v>
      </c>
      <c r="G81" s="36"/>
      <c r="H81" s="36"/>
      <c r="I81" s="129" t="s">
        <v>39</v>
      </c>
      <c r="J81" s="33" t="str">
        <f>E24</f>
        <v>S4A,s.r.o</v>
      </c>
      <c r="K81" s="36"/>
      <c r="L81" s="40"/>
    </row>
    <row r="82" s="1" customFormat="1" ht="10.32" customHeight="1">
      <c r="B82" s="35"/>
      <c r="C82" s="36"/>
      <c r="D82" s="36"/>
      <c r="E82" s="36"/>
      <c r="F82" s="36"/>
      <c r="G82" s="36"/>
      <c r="H82" s="36"/>
      <c r="I82" s="127"/>
      <c r="J82" s="36"/>
      <c r="K82" s="36"/>
      <c r="L82" s="40"/>
    </row>
    <row r="83" s="9" customFormat="1" ht="29.28" customHeight="1">
      <c r="B83" s="175"/>
      <c r="C83" s="176" t="s">
        <v>136</v>
      </c>
      <c r="D83" s="177" t="s">
        <v>63</v>
      </c>
      <c r="E83" s="177" t="s">
        <v>59</v>
      </c>
      <c r="F83" s="177" t="s">
        <v>60</v>
      </c>
      <c r="G83" s="177" t="s">
        <v>137</v>
      </c>
      <c r="H83" s="177" t="s">
        <v>138</v>
      </c>
      <c r="I83" s="178" t="s">
        <v>139</v>
      </c>
      <c r="J83" s="177" t="s">
        <v>127</v>
      </c>
      <c r="K83" s="179" t="s">
        <v>140</v>
      </c>
      <c r="L83" s="180"/>
      <c r="M83" s="84" t="s">
        <v>22</v>
      </c>
      <c r="N83" s="85" t="s">
        <v>48</v>
      </c>
      <c r="O83" s="85" t="s">
        <v>141</v>
      </c>
      <c r="P83" s="85" t="s">
        <v>142</v>
      </c>
      <c r="Q83" s="85" t="s">
        <v>143</v>
      </c>
      <c r="R83" s="85" t="s">
        <v>144</v>
      </c>
      <c r="S83" s="85" t="s">
        <v>145</v>
      </c>
      <c r="T83" s="86" t="s">
        <v>146</v>
      </c>
    </row>
    <row r="84" s="1" customFormat="1" ht="22.8" customHeight="1">
      <c r="B84" s="35"/>
      <c r="C84" s="91" t="s">
        <v>147</v>
      </c>
      <c r="D84" s="36"/>
      <c r="E84" s="36"/>
      <c r="F84" s="36"/>
      <c r="G84" s="36"/>
      <c r="H84" s="36"/>
      <c r="I84" s="127"/>
      <c r="J84" s="181">
        <f>BK84</f>
        <v>0</v>
      </c>
      <c r="K84" s="36"/>
      <c r="L84" s="40"/>
      <c r="M84" s="87"/>
      <c r="N84" s="88"/>
      <c r="O84" s="88"/>
      <c r="P84" s="182">
        <f>P85</f>
        <v>0</v>
      </c>
      <c r="Q84" s="88"/>
      <c r="R84" s="182">
        <f>R85</f>
        <v>0.18212999999999999</v>
      </c>
      <c r="S84" s="88"/>
      <c r="T84" s="183">
        <f>T85</f>
        <v>63.359999999999999</v>
      </c>
      <c r="AT84" s="14" t="s">
        <v>77</v>
      </c>
      <c r="AU84" s="14" t="s">
        <v>128</v>
      </c>
      <c r="BK84" s="184">
        <f>BK85</f>
        <v>0</v>
      </c>
    </row>
    <row r="85" s="10" customFormat="1" ht="25.92" customHeight="1">
      <c r="B85" s="185"/>
      <c r="C85" s="186"/>
      <c r="D85" s="187" t="s">
        <v>77</v>
      </c>
      <c r="E85" s="188" t="s">
        <v>148</v>
      </c>
      <c r="F85" s="188" t="s">
        <v>149</v>
      </c>
      <c r="G85" s="186"/>
      <c r="H85" s="186"/>
      <c r="I85" s="189"/>
      <c r="J85" s="190">
        <f>BK85</f>
        <v>0</v>
      </c>
      <c r="K85" s="186"/>
      <c r="L85" s="191"/>
      <c r="M85" s="192"/>
      <c r="N85" s="193"/>
      <c r="O85" s="193"/>
      <c r="P85" s="194">
        <f>P86+P91+P107</f>
        <v>0</v>
      </c>
      <c r="Q85" s="193"/>
      <c r="R85" s="194">
        <f>R86+R91+R107</f>
        <v>0.18212999999999999</v>
      </c>
      <c r="S85" s="193"/>
      <c r="T85" s="195">
        <f>T86+T91+T107</f>
        <v>63.359999999999999</v>
      </c>
      <c r="AR85" s="196" t="s">
        <v>23</v>
      </c>
      <c r="AT85" s="197" t="s">
        <v>77</v>
      </c>
      <c r="AU85" s="197" t="s">
        <v>78</v>
      </c>
      <c r="AY85" s="196" t="s">
        <v>150</v>
      </c>
      <c r="BK85" s="198">
        <f>BK86+BK91+BK107</f>
        <v>0</v>
      </c>
    </row>
    <row r="86" s="10" customFormat="1" ht="22.8" customHeight="1">
      <c r="B86" s="185"/>
      <c r="C86" s="186"/>
      <c r="D86" s="187" t="s">
        <v>77</v>
      </c>
      <c r="E86" s="199" t="s">
        <v>23</v>
      </c>
      <c r="F86" s="199" t="s">
        <v>151</v>
      </c>
      <c r="G86" s="186"/>
      <c r="H86" s="186"/>
      <c r="I86" s="189"/>
      <c r="J86" s="200">
        <f>BK86</f>
        <v>0</v>
      </c>
      <c r="K86" s="186"/>
      <c r="L86" s="191"/>
      <c r="M86" s="192"/>
      <c r="N86" s="193"/>
      <c r="O86" s="193"/>
      <c r="P86" s="194">
        <f>SUM(P87:P90)</f>
        <v>0</v>
      </c>
      <c r="Q86" s="193"/>
      <c r="R86" s="194">
        <f>SUM(R87:R90)</f>
        <v>0</v>
      </c>
      <c r="S86" s="193"/>
      <c r="T86" s="195">
        <f>SUM(T87:T90)</f>
        <v>58.079999999999998</v>
      </c>
      <c r="AR86" s="196" t="s">
        <v>23</v>
      </c>
      <c r="AT86" s="197" t="s">
        <v>77</v>
      </c>
      <c r="AU86" s="197" t="s">
        <v>23</v>
      </c>
      <c r="AY86" s="196" t="s">
        <v>150</v>
      </c>
      <c r="BK86" s="198">
        <f>SUM(BK87:BK90)</f>
        <v>0</v>
      </c>
    </row>
    <row r="87" s="1" customFormat="1" ht="16.5" customHeight="1">
      <c r="B87" s="35"/>
      <c r="C87" s="201" t="s">
        <v>23</v>
      </c>
      <c r="D87" s="201" t="s">
        <v>152</v>
      </c>
      <c r="E87" s="202" t="s">
        <v>403</v>
      </c>
      <c r="F87" s="203" t="s">
        <v>404</v>
      </c>
      <c r="G87" s="204" t="s">
        <v>155</v>
      </c>
      <c r="H87" s="205">
        <v>264</v>
      </c>
      <c r="I87" s="206"/>
      <c r="J87" s="207">
        <f>ROUND(I87*H87,2)</f>
        <v>0</v>
      </c>
      <c r="K87" s="203" t="s">
        <v>156</v>
      </c>
      <c r="L87" s="40"/>
      <c r="M87" s="208" t="s">
        <v>22</v>
      </c>
      <c r="N87" s="209" t="s">
        <v>49</v>
      </c>
      <c r="O87" s="76"/>
      <c r="P87" s="210">
        <f>O87*H87</f>
        <v>0</v>
      </c>
      <c r="Q87" s="210">
        <v>0</v>
      </c>
      <c r="R87" s="210">
        <f>Q87*H87</f>
        <v>0</v>
      </c>
      <c r="S87" s="210">
        <v>0.22</v>
      </c>
      <c r="T87" s="211">
        <f>S87*H87</f>
        <v>58.079999999999998</v>
      </c>
      <c r="AR87" s="14" t="s">
        <v>157</v>
      </c>
      <c r="AT87" s="14" t="s">
        <v>152</v>
      </c>
      <c r="AU87" s="14" t="s">
        <v>88</v>
      </c>
      <c r="AY87" s="14" t="s">
        <v>150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23</v>
      </c>
      <c r="BK87" s="212">
        <f>ROUND(I87*H87,2)</f>
        <v>0</v>
      </c>
      <c r="BL87" s="14" t="s">
        <v>157</v>
      </c>
      <c r="BM87" s="14" t="s">
        <v>405</v>
      </c>
    </row>
    <row r="88" s="1" customFormat="1">
      <c r="B88" s="35"/>
      <c r="C88" s="36"/>
      <c r="D88" s="213" t="s">
        <v>159</v>
      </c>
      <c r="E88" s="36"/>
      <c r="F88" s="214" t="s">
        <v>406</v>
      </c>
      <c r="G88" s="36"/>
      <c r="H88" s="36"/>
      <c r="I88" s="127"/>
      <c r="J88" s="36"/>
      <c r="K88" s="36"/>
      <c r="L88" s="40"/>
      <c r="M88" s="215"/>
      <c r="N88" s="76"/>
      <c r="O88" s="76"/>
      <c r="P88" s="76"/>
      <c r="Q88" s="76"/>
      <c r="R88" s="76"/>
      <c r="S88" s="76"/>
      <c r="T88" s="77"/>
      <c r="AT88" s="14" t="s">
        <v>159</v>
      </c>
      <c r="AU88" s="14" t="s">
        <v>88</v>
      </c>
    </row>
    <row r="89" s="1" customFormat="1">
      <c r="B89" s="35"/>
      <c r="C89" s="36"/>
      <c r="D89" s="213" t="s">
        <v>161</v>
      </c>
      <c r="E89" s="36"/>
      <c r="F89" s="216" t="s">
        <v>407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161</v>
      </c>
      <c r="AU89" s="14" t="s">
        <v>88</v>
      </c>
    </row>
    <row r="90" s="11" customFormat="1">
      <c r="B90" s="217"/>
      <c r="C90" s="218"/>
      <c r="D90" s="213" t="s">
        <v>163</v>
      </c>
      <c r="E90" s="219" t="s">
        <v>22</v>
      </c>
      <c r="F90" s="220" t="s">
        <v>408</v>
      </c>
      <c r="G90" s="218"/>
      <c r="H90" s="221">
        <v>264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163</v>
      </c>
      <c r="AU90" s="227" t="s">
        <v>88</v>
      </c>
      <c r="AV90" s="11" t="s">
        <v>88</v>
      </c>
      <c r="AW90" s="11" t="s">
        <v>38</v>
      </c>
      <c r="AX90" s="11" t="s">
        <v>23</v>
      </c>
      <c r="AY90" s="227" t="s">
        <v>150</v>
      </c>
    </row>
    <row r="91" s="10" customFormat="1" ht="22.8" customHeight="1">
      <c r="B91" s="185"/>
      <c r="C91" s="186"/>
      <c r="D91" s="187" t="s">
        <v>77</v>
      </c>
      <c r="E91" s="199" t="s">
        <v>171</v>
      </c>
      <c r="F91" s="199" t="s">
        <v>172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SUM(P92:P106)</f>
        <v>0</v>
      </c>
      <c r="Q91" s="193"/>
      <c r="R91" s="194">
        <f>SUM(R92:R106)</f>
        <v>0.16103999999999999</v>
      </c>
      <c r="S91" s="193"/>
      <c r="T91" s="195">
        <f>SUM(T92:T106)</f>
        <v>0</v>
      </c>
      <c r="AR91" s="196" t="s">
        <v>23</v>
      </c>
      <c r="AT91" s="197" t="s">
        <v>77</v>
      </c>
      <c r="AU91" s="197" t="s">
        <v>23</v>
      </c>
      <c r="AY91" s="196" t="s">
        <v>150</v>
      </c>
      <c r="BK91" s="198">
        <f>SUM(BK92:BK106)</f>
        <v>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293</v>
      </c>
      <c r="F92" s="203" t="s">
        <v>294</v>
      </c>
      <c r="G92" s="204" t="s">
        <v>155</v>
      </c>
      <c r="H92" s="205">
        <v>264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376</v>
      </c>
    </row>
    <row r="93" s="1" customFormat="1">
      <c r="B93" s="35"/>
      <c r="C93" s="36"/>
      <c r="D93" s="213" t="s">
        <v>159</v>
      </c>
      <c r="E93" s="36"/>
      <c r="F93" s="214" t="s">
        <v>296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297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408</v>
      </c>
      <c r="G95" s="218"/>
      <c r="H95" s="221">
        <v>264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" customFormat="1" ht="16.5" customHeight="1">
      <c r="B96" s="35"/>
      <c r="C96" s="201" t="s">
        <v>173</v>
      </c>
      <c r="D96" s="201" t="s">
        <v>152</v>
      </c>
      <c r="E96" s="202" t="s">
        <v>181</v>
      </c>
      <c r="F96" s="203" t="s">
        <v>182</v>
      </c>
      <c r="G96" s="204" t="s">
        <v>155</v>
      </c>
      <c r="H96" s="205">
        <v>264</v>
      </c>
      <c r="I96" s="206"/>
      <c r="J96" s="207">
        <f>ROUND(I96*H96,2)</f>
        <v>0</v>
      </c>
      <c r="K96" s="203" t="s">
        <v>156</v>
      </c>
      <c r="L96" s="40"/>
      <c r="M96" s="208" t="s">
        <v>22</v>
      </c>
      <c r="N96" s="209" t="s">
        <v>49</v>
      </c>
      <c r="O96" s="76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14" t="s">
        <v>157</v>
      </c>
      <c r="AT96" s="14" t="s">
        <v>152</v>
      </c>
      <c r="AU96" s="14" t="s">
        <v>88</v>
      </c>
      <c r="AY96" s="14" t="s">
        <v>150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23</v>
      </c>
      <c r="BK96" s="212">
        <f>ROUND(I96*H96,2)</f>
        <v>0</v>
      </c>
      <c r="BL96" s="14" t="s">
        <v>157</v>
      </c>
      <c r="BM96" s="14" t="s">
        <v>377</v>
      </c>
    </row>
    <row r="97" s="1" customFormat="1">
      <c r="B97" s="35"/>
      <c r="C97" s="36"/>
      <c r="D97" s="213" t="s">
        <v>159</v>
      </c>
      <c r="E97" s="36"/>
      <c r="F97" s="214" t="s">
        <v>184</v>
      </c>
      <c r="G97" s="36"/>
      <c r="H97" s="36"/>
      <c r="I97" s="127"/>
      <c r="J97" s="36"/>
      <c r="K97" s="36"/>
      <c r="L97" s="40"/>
      <c r="M97" s="215"/>
      <c r="N97" s="76"/>
      <c r="O97" s="76"/>
      <c r="P97" s="76"/>
      <c r="Q97" s="76"/>
      <c r="R97" s="76"/>
      <c r="S97" s="76"/>
      <c r="T97" s="77"/>
      <c r="AT97" s="14" t="s">
        <v>159</v>
      </c>
      <c r="AU97" s="14" t="s">
        <v>88</v>
      </c>
    </row>
    <row r="98" s="1" customFormat="1">
      <c r="B98" s="35"/>
      <c r="C98" s="36"/>
      <c r="D98" s="213" t="s">
        <v>161</v>
      </c>
      <c r="E98" s="36"/>
      <c r="F98" s="216" t="s">
        <v>185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161</v>
      </c>
      <c r="AU98" s="14" t="s">
        <v>88</v>
      </c>
    </row>
    <row r="99" s="11" customFormat="1">
      <c r="B99" s="217"/>
      <c r="C99" s="218"/>
      <c r="D99" s="213" t="s">
        <v>163</v>
      </c>
      <c r="E99" s="219" t="s">
        <v>22</v>
      </c>
      <c r="F99" s="220" t="s">
        <v>408</v>
      </c>
      <c r="G99" s="218"/>
      <c r="H99" s="221">
        <v>264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163</v>
      </c>
      <c r="AU99" s="227" t="s">
        <v>88</v>
      </c>
      <c r="AV99" s="11" t="s">
        <v>88</v>
      </c>
      <c r="AW99" s="11" t="s">
        <v>38</v>
      </c>
      <c r="AX99" s="11" t="s">
        <v>23</v>
      </c>
      <c r="AY99" s="227" t="s">
        <v>150</v>
      </c>
    </row>
    <row r="100" s="1" customFormat="1" ht="16.5" customHeight="1">
      <c r="B100" s="35"/>
      <c r="C100" s="201" t="s">
        <v>157</v>
      </c>
      <c r="D100" s="201" t="s">
        <v>152</v>
      </c>
      <c r="E100" s="202" t="s">
        <v>298</v>
      </c>
      <c r="F100" s="203" t="s">
        <v>299</v>
      </c>
      <c r="G100" s="204" t="s">
        <v>155</v>
      </c>
      <c r="H100" s="205">
        <v>264</v>
      </c>
      <c r="I100" s="206"/>
      <c r="J100" s="207">
        <f>ROUND(I100*H100,2)</f>
        <v>0</v>
      </c>
      <c r="K100" s="203" t="s">
        <v>300</v>
      </c>
      <c r="L100" s="40"/>
      <c r="M100" s="208" t="s">
        <v>22</v>
      </c>
      <c r="N100" s="209" t="s">
        <v>49</v>
      </c>
      <c r="O100" s="76"/>
      <c r="P100" s="210">
        <f>O100*H100</f>
        <v>0</v>
      </c>
      <c r="Q100" s="210">
        <v>0.00060999999999999997</v>
      </c>
      <c r="R100" s="210">
        <f>Q100*H100</f>
        <v>0.16103999999999999</v>
      </c>
      <c r="S100" s="210">
        <v>0</v>
      </c>
      <c r="T100" s="211">
        <f>S100*H100</f>
        <v>0</v>
      </c>
      <c r="AR100" s="14" t="s">
        <v>157</v>
      </c>
      <c r="AT100" s="14" t="s">
        <v>152</v>
      </c>
      <c r="AU100" s="14" t="s">
        <v>88</v>
      </c>
      <c r="AY100" s="14" t="s">
        <v>150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23</v>
      </c>
      <c r="BK100" s="212">
        <f>ROUND(I100*H100,2)</f>
        <v>0</v>
      </c>
      <c r="BL100" s="14" t="s">
        <v>157</v>
      </c>
      <c r="BM100" s="14" t="s">
        <v>378</v>
      </c>
    </row>
    <row r="101" s="1" customFormat="1">
      <c r="B101" s="35"/>
      <c r="C101" s="36"/>
      <c r="D101" s="213" t="s">
        <v>159</v>
      </c>
      <c r="E101" s="36"/>
      <c r="F101" s="214" t="s">
        <v>302</v>
      </c>
      <c r="G101" s="36"/>
      <c r="H101" s="36"/>
      <c r="I101" s="127"/>
      <c r="J101" s="36"/>
      <c r="K101" s="36"/>
      <c r="L101" s="40"/>
      <c r="M101" s="215"/>
      <c r="N101" s="76"/>
      <c r="O101" s="76"/>
      <c r="P101" s="76"/>
      <c r="Q101" s="76"/>
      <c r="R101" s="76"/>
      <c r="S101" s="76"/>
      <c r="T101" s="77"/>
      <c r="AT101" s="14" t="s">
        <v>159</v>
      </c>
      <c r="AU101" s="14" t="s">
        <v>88</v>
      </c>
    </row>
    <row r="102" s="11" customFormat="1">
      <c r="B102" s="217"/>
      <c r="C102" s="218"/>
      <c r="D102" s="213" t="s">
        <v>163</v>
      </c>
      <c r="E102" s="219" t="s">
        <v>22</v>
      </c>
      <c r="F102" s="220" t="s">
        <v>408</v>
      </c>
      <c r="G102" s="218"/>
      <c r="H102" s="221">
        <v>264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163</v>
      </c>
      <c r="AU102" s="227" t="s">
        <v>88</v>
      </c>
      <c r="AV102" s="11" t="s">
        <v>88</v>
      </c>
      <c r="AW102" s="11" t="s">
        <v>38</v>
      </c>
      <c r="AX102" s="11" t="s">
        <v>23</v>
      </c>
      <c r="AY102" s="227" t="s">
        <v>150</v>
      </c>
    </row>
    <row r="103" s="1" customFormat="1" ht="16.5" customHeight="1">
      <c r="B103" s="35"/>
      <c r="C103" s="201" t="s">
        <v>171</v>
      </c>
      <c r="D103" s="201" t="s">
        <v>152</v>
      </c>
      <c r="E103" s="202" t="s">
        <v>303</v>
      </c>
      <c r="F103" s="203" t="s">
        <v>304</v>
      </c>
      <c r="G103" s="204" t="s">
        <v>155</v>
      </c>
      <c r="H103" s="205">
        <v>264</v>
      </c>
      <c r="I103" s="206"/>
      <c r="J103" s="207">
        <f>ROUND(I103*H103,2)</f>
        <v>0</v>
      </c>
      <c r="K103" s="203" t="s">
        <v>156</v>
      </c>
      <c r="L103" s="40"/>
      <c r="M103" s="208" t="s">
        <v>22</v>
      </c>
      <c r="N103" s="209" t="s">
        <v>49</v>
      </c>
      <c r="O103" s="76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14" t="s">
        <v>157</v>
      </c>
      <c r="AT103" s="14" t="s">
        <v>152</v>
      </c>
      <c r="AU103" s="14" t="s">
        <v>88</v>
      </c>
      <c r="AY103" s="14" t="s">
        <v>150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23</v>
      </c>
      <c r="BK103" s="212">
        <f>ROUND(I103*H103,2)</f>
        <v>0</v>
      </c>
      <c r="BL103" s="14" t="s">
        <v>157</v>
      </c>
      <c r="BM103" s="14" t="s">
        <v>379</v>
      </c>
    </row>
    <row r="104" s="1" customFormat="1">
      <c r="B104" s="35"/>
      <c r="C104" s="36"/>
      <c r="D104" s="213" t="s">
        <v>159</v>
      </c>
      <c r="E104" s="36"/>
      <c r="F104" s="214" t="s">
        <v>306</v>
      </c>
      <c r="G104" s="36"/>
      <c r="H104" s="36"/>
      <c r="I104" s="127"/>
      <c r="J104" s="36"/>
      <c r="K104" s="36"/>
      <c r="L104" s="40"/>
      <c r="M104" s="215"/>
      <c r="N104" s="76"/>
      <c r="O104" s="76"/>
      <c r="P104" s="76"/>
      <c r="Q104" s="76"/>
      <c r="R104" s="76"/>
      <c r="S104" s="76"/>
      <c r="T104" s="77"/>
      <c r="AT104" s="14" t="s">
        <v>159</v>
      </c>
      <c r="AU104" s="14" t="s">
        <v>88</v>
      </c>
    </row>
    <row r="105" s="1" customFormat="1">
      <c r="B105" s="35"/>
      <c r="C105" s="36"/>
      <c r="D105" s="213" t="s">
        <v>161</v>
      </c>
      <c r="E105" s="36"/>
      <c r="F105" s="216" t="s">
        <v>190</v>
      </c>
      <c r="G105" s="36"/>
      <c r="H105" s="36"/>
      <c r="I105" s="127"/>
      <c r="J105" s="36"/>
      <c r="K105" s="36"/>
      <c r="L105" s="40"/>
      <c r="M105" s="215"/>
      <c r="N105" s="76"/>
      <c r="O105" s="76"/>
      <c r="P105" s="76"/>
      <c r="Q105" s="76"/>
      <c r="R105" s="76"/>
      <c r="S105" s="76"/>
      <c r="T105" s="77"/>
      <c r="AT105" s="14" t="s">
        <v>161</v>
      </c>
      <c r="AU105" s="14" t="s">
        <v>88</v>
      </c>
    </row>
    <row r="106" s="11" customFormat="1">
      <c r="B106" s="217"/>
      <c r="C106" s="218"/>
      <c r="D106" s="213" t="s">
        <v>163</v>
      </c>
      <c r="E106" s="219" t="s">
        <v>22</v>
      </c>
      <c r="F106" s="220" t="s">
        <v>408</v>
      </c>
      <c r="G106" s="218"/>
      <c r="H106" s="221">
        <v>264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163</v>
      </c>
      <c r="AU106" s="227" t="s">
        <v>88</v>
      </c>
      <c r="AV106" s="11" t="s">
        <v>88</v>
      </c>
      <c r="AW106" s="11" t="s">
        <v>38</v>
      </c>
      <c r="AX106" s="11" t="s">
        <v>23</v>
      </c>
      <c r="AY106" s="227" t="s">
        <v>150</v>
      </c>
    </row>
    <row r="107" s="10" customFormat="1" ht="22.8" customHeight="1">
      <c r="B107" s="185"/>
      <c r="C107" s="186"/>
      <c r="D107" s="187" t="s">
        <v>77</v>
      </c>
      <c r="E107" s="199" t="s">
        <v>206</v>
      </c>
      <c r="F107" s="199" t="s">
        <v>207</v>
      </c>
      <c r="G107" s="186"/>
      <c r="H107" s="186"/>
      <c r="I107" s="189"/>
      <c r="J107" s="200">
        <f>BK107</f>
        <v>0</v>
      </c>
      <c r="K107" s="186"/>
      <c r="L107" s="191"/>
      <c r="M107" s="192"/>
      <c r="N107" s="193"/>
      <c r="O107" s="193"/>
      <c r="P107" s="194">
        <f>P108+SUM(P109:P144)</f>
        <v>0</v>
      </c>
      <c r="Q107" s="193"/>
      <c r="R107" s="194">
        <f>R108+SUM(R109:R144)</f>
        <v>0.021089999999999998</v>
      </c>
      <c r="S107" s="193"/>
      <c r="T107" s="195">
        <f>T108+SUM(T109:T144)</f>
        <v>5.2800000000000002</v>
      </c>
      <c r="AR107" s="196" t="s">
        <v>23</v>
      </c>
      <c r="AT107" s="197" t="s">
        <v>77</v>
      </c>
      <c r="AU107" s="197" t="s">
        <v>23</v>
      </c>
      <c r="AY107" s="196" t="s">
        <v>150</v>
      </c>
      <c r="BK107" s="198">
        <f>BK108+SUM(BK109:BK144)</f>
        <v>0</v>
      </c>
    </row>
    <row r="108" s="1" customFormat="1" ht="16.5" customHeight="1">
      <c r="B108" s="35"/>
      <c r="C108" s="201" t="s">
        <v>193</v>
      </c>
      <c r="D108" s="201" t="s">
        <v>152</v>
      </c>
      <c r="E108" s="202" t="s">
        <v>358</v>
      </c>
      <c r="F108" s="203" t="s">
        <v>359</v>
      </c>
      <c r="G108" s="204" t="s">
        <v>220</v>
      </c>
      <c r="H108" s="205">
        <v>38</v>
      </c>
      <c r="I108" s="206"/>
      <c r="J108" s="207">
        <f>ROUND(I108*H108,2)</f>
        <v>0</v>
      </c>
      <c r="K108" s="203" t="s">
        <v>156</v>
      </c>
      <c r="L108" s="40"/>
      <c r="M108" s="208" t="s">
        <v>22</v>
      </c>
      <c r="N108" s="209" t="s">
        <v>49</v>
      </c>
      <c r="O108" s="76"/>
      <c r="P108" s="210">
        <f>O108*H108</f>
        <v>0</v>
      </c>
      <c r="Q108" s="210">
        <v>0.00033</v>
      </c>
      <c r="R108" s="210">
        <f>Q108*H108</f>
        <v>0.012539999999999999</v>
      </c>
      <c r="S108" s="210">
        <v>0</v>
      </c>
      <c r="T108" s="211">
        <f>S108*H108</f>
        <v>0</v>
      </c>
      <c r="AR108" s="14" t="s">
        <v>157</v>
      </c>
      <c r="AT108" s="14" t="s">
        <v>152</v>
      </c>
      <c r="AU108" s="14" t="s">
        <v>88</v>
      </c>
      <c r="AY108" s="14" t="s">
        <v>150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23</v>
      </c>
      <c r="BK108" s="212">
        <f>ROUND(I108*H108,2)</f>
        <v>0</v>
      </c>
      <c r="BL108" s="14" t="s">
        <v>157</v>
      </c>
      <c r="BM108" s="14" t="s">
        <v>409</v>
      </c>
    </row>
    <row r="109" s="1" customFormat="1">
      <c r="B109" s="35"/>
      <c r="C109" s="36"/>
      <c r="D109" s="213" t="s">
        <v>159</v>
      </c>
      <c r="E109" s="36"/>
      <c r="F109" s="214" t="s">
        <v>361</v>
      </c>
      <c r="G109" s="36"/>
      <c r="H109" s="36"/>
      <c r="I109" s="127"/>
      <c r="J109" s="36"/>
      <c r="K109" s="36"/>
      <c r="L109" s="40"/>
      <c r="M109" s="215"/>
      <c r="N109" s="76"/>
      <c r="O109" s="76"/>
      <c r="P109" s="76"/>
      <c r="Q109" s="76"/>
      <c r="R109" s="76"/>
      <c r="S109" s="76"/>
      <c r="T109" s="77"/>
      <c r="AT109" s="14" t="s">
        <v>159</v>
      </c>
      <c r="AU109" s="14" t="s">
        <v>88</v>
      </c>
    </row>
    <row r="110" s="1" customFormat="1">
      <c r="B110" s="35"/>
      <c r="C110" s="36"/>
      <c r="D110" s="213" t="s">
        <v>161</v>
      </c>
      <c r="E110" s="36"/>
      <c r="F110" s="216" t="s">
        <v>212</v>
      </c>
      <c r="G110" s="36"/>
      <c r="H110" s="36"/>
      <c r="I110" s="127"/>
      <c r="J110" s="36"/>
      <c r="K110" s="36"/>
      <c r="L110" s="40"/>
      <c r="M110" s="215"/>
      <c r="N110" s="76"/>
      <c r="O110" s="76"/>
      <c r="P110" s="76"/>
      <c r="Q110" s="76"/>
      <c r="R110" s="76"/>
      <c r="S110" s="76"/>
      <c r="T110" s="77"/>
      <c r="AT110" s="14" t="s">
        <v>161</v>
      </c>
      <c r="AU110" s="14" t="s">
        <v>88</v>
      </c>
    </row>
    <row r="111" s="11" customFormat="1">
      <c r="B111" s="217"/>
      <c r="C111" s="218"/>
      <c r="D111" s="213" t="s">
        <v>163</v>
      </c>
      <c r="E111" s="219" t="s">
        <v>22</v>
      </c>
      <c r="F111" s="220" t="s">
        <v>410</v>
      </c>
      <c r="G111" s="218"/>
      <c r="H111" s="221">
        <v>38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88</v>
      </c>
      <c r="AV111" s="11" t="s">
        <v>88</v>
      </c>
      <c r="AW111" s="11" t="s">
        <v>38</v>
      </c>
      <c r="AX111" s="11" t="s">
        <v>23</v>
      </c>
      <c r="AY111" s="227" t="s">
        <v>150</v>
      </c>
    </row>
    <row r="112" s="1" customFormat="1" ht="16.5" customHeight="1">
      <c r="B112" s="35"/>
      <c r="C112" s="201" t="s">
        <v>199</v>
      </c>
      <c r="D112" s="201" t="s">
        <v>152</v>
      </c>
      <c r="E112" s="202" t="s">
        <v>411</v>
      </c>
      <c r="F112" s="203" t="s">
        <v>412</v>
      </c>
      <c r="G112" s="204" t="s">
        <v>155</v>
      </c>
      <c r="H112" s="205">
        <v>2</v>
      </c>
      <c r="I112" s="206"/>
      <c r="J112" s="207">
        <f>ROUND(I112*H112,2)</f>
        <v>0</v>
      </c>
      <c r="K112" s="203" t="s">
        <v>156</v>
      </c>
      <c r="L112" s="40"/>
      <c r="M112" s="208" t="s">
        <v>22</v>
      </c>
      <c r="N112" s="209" t="s">
        <v>49</v>
      </c>
      <c r="O112" s="76"/>
      <c r="P112" s="210">
        <f>O112*H112</f>
        <v>0</v>
      </c>
      <c r="Q112" s="210">
        <v>0.0025999999999999999</v>
      </c>
      <c r="R112" s="210">
        <f>Q112*H112</f>
        <v>0.0051999999999999998</v>
      </c>
      <c r="S112" s="210">
        <v>0</v>
      </c>
      <c r="T112" s="211">
        <f>S112*H112</f>
        <v>0</v>
      </c>
      <c r="AR112" s="14" t="s">
        <v>157</v>
      </c>
      <c r="AT112" s="14" t="s">
        <v>152</v>
      </c>
      <c r="AU112" s="14" t="s">
        <v>88</v>
      </c>
      <c r="AY112" s="14" t="s">
        <v>150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23</v>
      </c>
      <c r="BK112" s="212">
        <f>ROUND(I112*H112,2)</f>
        <v>0</v>
      </c>
      <c r="BL112" s="14" t="s">
        <v>157</v>
      </c>
      <c r="BM112" s="14" t="s">
        <v>413</v>
      </c>
    </row>
    <row r="113" s="1" customFormat="1">
      <c r="B113" s="35"/>
      <c r="C113" s="36"/>
      <c r="D113" s="213" t="s">
        <v>159</v>
      </c>
      <c r="E113" s="36"/>
      <c r="F113" s="214" t="s">
        <v>414</v>
      </c>
      <c r="G113" s="36"/>
      <c r="H113" s="36"/>
      <c r="I113" s="127"/>
      <c r="J113" s="36"/>
      <c r="K113" s="36"/>
      <c r="L113" s="40"/>
      <c r="M113" s="215"/>
      <c r="N113" s="76"/>
      <c r="O113" s="76"/>
      <c r="P113" s="76"/>
      <c r="Q113" s="76"/>
      <c r="R113" s="76"/>
      <c r="S113" s="76"/>
      <c r="T113" s="77"/>
      <c r="AT113" s="14" t="s">
        <v>159</v>
      </c>
      <c r="AU113" s="14" t="s">
        <v>88</v>
      </c>
    </row>
    <row r="114" s="1" customFormat="1">
      <c r="B114" s="35"/>
      <c r="C114" s="36"/>
      <c r="D114" s="213" t="s">
        <v>161</v>
      </c>
      <c r="E114" s="36"/>
      <c r="F114" s="216" t="s">
        <v>212</v>
      </c>
      <c r="G114" s="36"/>
      <c r="H114" s="36"/>
      <c r="I114" s="127"/>
      <c r="J114" s="36"/>
      <c r="K114" s="36"/>
      <c r="L114" s="40"/>
      <c r="M114" s="215"/>
      <c r="N114" s="76"/>
      <c r="O114" s="76"/>
      <c r="P114" s="76"/>
      <c r="Q114" s="76"/>
      <c r="R114" s="76"/>
      <c r="S114" s="76"/>
      <c r="T114" s="77"/>
      <c r="AT114" s="14" t="s">
        <v>161</v>
      </c>
      <c r="AU114" s="14" t="s">
        <v>88</v>
      </c>
    </row>
    <row r="115" s="11" customFormat="1">
      <c r="B115" s="217"/>
      <c r="C115" s="218"/>
      <c r="D115" s="213" t="s">
        <v>163</v>
      </c>
      <c r="E115" s="219" t="s">
        <v>22</v>
      </c>
      <c r="F115" s="220" t="s">
        <v>88</v>
      </c>
      <c r="G115" s="218"/>
      <c r="H115" s="221">
        <v>2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163</v>
      </c>
      <c r="AU115" s="227" t="s">
        <v>88</v>
      </c>
      <c r="AV115" s="11" t="s">
        <v>88</v>
      </c>
      <c r="AW115" s="11" t="s">
        <v>38</v>
      </c>
      <c r="AX115" s="11" t="s">
        <v>23</v>
      </c>
      <c r="AY115" s="227" t="s">
        <v>150</v>
      </c>
    </row>
    <row r="116" s="1" customFormat="1" ht="16.5" customHeight="1">
      <c r="B116" s="35"/>
      <c r="C116" s="201" t="s">
        <v>191</v>
      </c>
      <c r="D116" s="201" t="s">
        <v>152</v>
      </c>
      <c r="E116" s="202" t="s">
        <v>362</v>
      </c>
      <c r="F116" s="203" t="s">
        <v>363</v>
      </c>
      <c r="G116" s="204" t="s">
        <v>220</v>
      </c>
      <c r="H116" s="205">
        <v>38</v>
      </c>
      <c r="I116" s="206"/>
      <c r="J116" s="207">
        <f>ROUND(I116*H116,2)</f>
        <v>0</v>
      </c>
      <c r="K116" s="203" t="s">
        <v>156</v>
      </c>
      <c r="L116" s="40"/>
      <c r="M116" s="208" t="s">
        <v>22</v>
      </c>
      <c r="N116" s="209" t="s">
        <v>49</v>
      </c>
      <c r="O116" s="7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4" t="s">
        <v>157</v>
      </c>
      <c r="AT116" s="14" t="s">
        <v>152</v>
      </c>
      <c r="AU116" s="14" t="s">
        <v>88</v>
      </c>
      <c r="AY116" s="14" t="s">
        <v>150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23</v>
      </c>
      <c r="BK116" s="212">
        <f>ROUND(I116*H116,2)</f>
        <v>0</v>
      </c>
      <c r="BL116" s="14" t="s">
        <v>157</v>
      </c>
      <c r="BM116" s="14" t="s">
        <v>415</v>
      </c>
    </row>
    <row r="117" s="1" customFormat="1">
      <c r="B117" s="35"/>
      <c r="C117" s="36"/>
      <c r="D117" s="213" t="s">
        <v>159</v>
      </c>
      <c r="E117" s="36"/>
      <c r="F117" s="214" t="s">
        <v>365</v>
      </c>
      <c r="G117" s="36"/>
      <c r="H117" s="36"/>
      <c r="I117" s="127"/>
      <c r="J117" s="36"/>
      <c r="K117" s="36"/>
      <c r="L117" s="40"/>
      <c r="M117" s="215"/>
      <c r="N117" s="76"/>
      <c r="O117" s="76"/>
      <c r="P117" s="76"/>
      <c r="Q117" s="76"/>
      <c r="R117" s="76"/>
      <c r="S117" s="76"/>
      <c r="T117" s="77"/>
      <c r="AT117" s="14" t="s">
        <v>159</v>
      </c>
      <c r="AU117" s="14" t="s">
        <v>88</v>
      </c>
    </row>
    <row r="118" s="1" customFormat="1">
      <c r="B118" s="35"/>
      <c r="C118" s="36"/>
      <c r="D118" s="213" t="s">
        <v>161</v>
      </c>
      <c r="E118" s="36"/>
      <c r="F118" s="216" t="s">
        <v>217</v>
      </c>
      <c r="G118" s="36"/>
      <c r="H118" s="36"/>
      <c r="I118" s="127"/>
      <c r="J118" s="36"/>
      <c r="K118" s="36"/>
      <c r="L118" s="40"/>
      <c r="M118" s="215"/>
      <c r="N118" s="76"/>
      <c r="O118" s="76"/>
      <c r="P118" s="76"/>
      <c r="Q118" s="76"/>
      <c r="R118" s="76"/>
      <c r="S118" s="76"/>
      <c r="T118" s="77"/>
      <c r="AT118" s="14" t="s">
        <v>161</v>
      </c>
      <c r="AU118" s="14" t="s">
        <v>88</v>
      </c>
    </row>
    <row r="119" s="11" customFormat="1">
      <c r="B119" s="217"/>
      <c r="C119" s="218"/>
      <c r="D119" s="213" t="s">
        <v>163</v>
      </c>
      <c r="E119" s="219" t="s">
        <v>22</v>
      </c>
      <c r="F119" s="220" t="s">
        <v>410</v>
      </c>
      <c r="G119" s="218"/>
      <c r="H119" s="221">
        <v>38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163</v>
      </c>
      <c r="AU119" s="227" t="s">
        <v>88</v>
      </c>
      <c r="AV119" s="11" t="s">
        <v>88</v>
      </c>
      <c r="AW119" s="11" t="s">
        <v>38</v>
      </c>
      <c r="AX119" s="11" t="s">
        <v>23</v>
      </c>
      <c r="AY119" s="227" t="s">
        <v>150</v>
      </c>
    </row>
    <row r="120" s="1" customFormat="1" ht="16.5" customHeight="1">
      <c r="B120" s="35"/>
      <c r="C120" s="201" t="s">
        <v>206</v>
      </c>
      <c r="D120" s="201" t="s">
        <v>152</v>
      </c>
      <c r="E120" s="202" t="s">
        <v>213</v>
      </c>
      <c r="F120" s="203" t="s">
        <v>214</v>
      </c>
      <c r="G120" s="204" t="s">
        <v>155</v>
      </c>
      <c r="H120" s="205">
        <v>2</v>
      </c>
      <c r="I120" s="206"/>
      <c r="J120" s="207">
        <f>ROUND(I120*H120,2)</f>
        <v>0</v>
      </c>
      <c r="K120" s="203" t="s">
        <v>156</v>
      </c>
      <c r="L120" s="40"/>
      <c r="M120" s="208" t="s">
        <v>22</v>
      </c>
      <c r="N120" s="209" t="s">
        <v>49</v>
      </c>
      <c r="O120" s="76"/>
      <c r="P120" s="210">
        <f>O120*H120</f>
        <v>0</v>
      </c>
      <c r="Q120" s="210">
        <v>1.0000000000000001E-05</v>
      </c>
      <c r="R120" s="210">
        <f>Q120*H120</f>
        <v>2.0000000000000002E-05</v>
      </c>
      <c r="S120" s="210">
        <v>0</v>
      </c>
      <c r="T120" s="211">
        <f>S120*H120</f>
        <v>0</v>
      </c>
      <c r="AR120" s="14" t="s">
        <v>157</v>
      </c>
      <c r="AT120" s="14" t="s">
        <v>152</v>
      </c>
      <c r="AU120" s="14" t="s">
        <v>88</v>
      </c>
      <c r="AY120" s="14" t="s">
        <v>150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23</v>
      </c>
      <c r="BK120" s="212">
        <f>ROUND(I120*H120,2)</f>
        <v>0</v>
      </c>
      <c r="BL120" s="14" t="s">
        <v>157</v>
      </c>
      <c r="BM120" s="14" t="s">
        <v>416</v>
      </c>
    </row>
    <row r="121" s="1" customFormat="1">
      <c r="B121" s="35"/>
      <c r="C121" s="36"/>
      <c r="D121" s="213" t="s">
        <v>159</v>
      </c>
      <c r="E121" s="36"/>
      <c r="F121" s="214" t="s">
        <v>216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159</v>
      </c>
      <c r="AU121" s="14" t="s">
        <v>88</v>
      </c>
    </row>
    <row r="122" s="1" customFormat="1">
      <c r="B122" s="35"/>
      <c r="C122" s="36"/>
      <c r="D122" s="213" t="s">
        <v>161</v>
      </c>
      <c r="E122" s="36"/>
      <c r="F122" s="216" t="s">
        <v>217</v>
      </c>
      <c r="G122" s="36"/>
      <c r="H122" s="36"/>
      <c r="I122" s="127"/>
      <c r="J122" s="36"/>
      <c r="K122" s="36"/>
      <c r="L122" s="40"/>
      <c r="M122" s="215"/>
      <c r="N122" s="76"/>
      <c r="O122" s="76"/>
      <c r="P122" s="76"/>
      <c r="Q122" s="76"/>
      <c r="R122" s="76"/>
      <c r="S122" s="76"/>
      <c r="T122" s="77"/>
      <c r="AT122" s="14" t="s">
        <v>161</v>
      </c>
      <c r="AU122" s="14" t="s">
        <v>88</v>
      </c>
    </row>
    <row r="123" s="11" customFormat="1">
      <c r="B123" s="217"/>
      <c r="C123" s="218"/>
      <c r="D123" s="213" t="s">
        <v>163</v>
      </c>
      <c r="E123" s="219" t="s">
        <v>22</v>
      </c>
      <c r="F123" s="220" t="s">
        <v>88</v>
      </c>
      <c r="G123" s="218"/>
      <c r="H123" s="221">
        <v>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163</v>
      </c>
      <c r="AU123" s="227" t="s">
        <v>88</v>
      </c>
      <c r="AV123" s="11" t="s">
        <v>88</v>
      </c>
      <c r="AW123" s="11" t="s">
        <v>38</v>
      </c>
      <c r="AX123" s="11" t="s">
        <v>23</v>
      </c>
      <c r="AY123" s="227" t="s">
        <v>150</v>
      </c>
    </row>
    <row r="124" s="1" customFormat="1" ht="16.5" customHeight="1">
      <c r="B124" s="35"/>
      <c r="C124" s="201" t="s">
        <v>28</v>
      </c>
      <c r="D124" s="201" t="s">
        <v>152</v>
      </c>
      <c r="E124" s="202" t="s">
        <v>237</v>
      </c>
      <c r="F124" s="203" t="s">
        <v>238</v>
      </c>
      <c r="G124" s="204" t="s">
        <v>220</v>
      </c>
      <c r="H124" s="205">
        <v>55.5</v>
      </c>
      <c r="I124" s="206"/>
      <c r="J124" s="207">
        <f>ROUND(I124*H124,2)</f>
        <v>0</v>
      </c>
      <c r="K124" s="203" t="s">
        <v>156</v>
      </c>
      <c r="L124" s="40"/>
      <c r="M124" s="208" t="s">
        <v>22</v>
      </c>
      <c r="N124" s="209" t="s">
        <v>49</v>
      </c>
      <c r="O124" s="76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4" t="s">
        <v>157</v>
      </c>
      <c r="AT124" s="14" t="s">
        <v>152</v>
      </c>
      <c r="AU124" s="14" t="s">
        <v>88</v>
      </c>
      <c r="AY124" s="14" t="s">
        <v>150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23</v>
      </c>
      <c r="BK124" s="212">
        <f>ROUND(I124*H124,2)</f>
        <v>0</v>
      </c>
      <c r="BL124" s="14" t="s">
        <v>157</v>
      </c>
      <c r="BM124" s="14" t="s">
        <v>383</v>
      </c>
    </row>
    <row r="125" s="1" customFormat="1">
      <c r="B125" s="35"/>
      <c r="C125" s="36"/>
      <c r="D125" s="213" t="s">
        <v>159</v>
      </c>
      <c r="E125" s="36"/>
      <c r="F125" s="214" t="s">
        <v>240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159</v>
      </c>
      <c r="AU125" s="14" t="s">
        <v>88</v>
      </c>
    </row>
    <row r="126" s="1" customFormat="1">
      <c r="B126" s="35"/>
      <c r="C126" s="36"/>
      <c r="D126" s="213" t="s">
        <v>161</v>
      </c>
      <c r="E126" s="36"/>
      <c r="F126" s="216" t="s">
        <v>241</v>
      </c>
      <c r="G126" s="36"/>
      <c r="H126" s="36"/>
      <c r="I126" s="127"/>
      <c r="J126" s="36"/>
      <c r="K126" s="36"/>
      <c r="L126" s="40"/>
      <c r="M126" s="215"/>
      <c r="N126" s="76"/>
      <c r="O126" s="76"/>
      <c r="P126" s="76"/>
      <c r="Q126" s="76"/>
      <c r="R126" s="76"/>
      <c r="S126" s="76"/>
      <c r="T126" s="77"/>
      <c r="AT126" s="14" t="s">
        <v>161</v>
      </c>
      <c r="AU126" s="14" t="s">
        <v>88</v>
      </c>
    </row>
    <row r="127" s="11" customFormat="1">
      <c r="B127" s="217"/>
      <c r="C127" s="218"/>
      <c r="D127" s="213" t="s">
        <v>163</v>
      </c>
      <c r="E127" s="219" t="s">
        <v>22</v>
      </c>
      <c r="F127" s="220" t="s">
        <v>417</v>
      </c>
      <c r="G127" s="218"/>
      <c r="H127" s="221">
        <v>55.5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163</v>
      </c>
      <c r="AU127" s="227" t="s">
        <v>88</v>
      </c>
      <c r="AV127" s="11" t="s">
        <v>88</v>
      </c>
      <c r="AW127" s="11" t="s">
        <v>38</v>
      </c>
      <c r="AX127" s="11" t="s">
        <v>23</v>
      </c>
      <c r="AY127" s="227" t="s">
        <v>150</v>
      </c>
    </row>
    <row r="128" s="1" customFormat="1" ht="16.5" customHeight="1">
      <c r="B128" s="35"/>
      <c r="C128" s="201" t="s">
        <v>205</v>
      </c>
      <c r="D128" s="201" t="s">
        <v>152</v>
      </c>
      <c r="E128" s="202" t="s">
        <v>243</v>
      </c>
      <c r="F128" s="203" t="s">
        <v>244</v>
      </c>
      <c r="G128" s="204" t="s">
        <v>220</v>
      </c>
      <c r="H128" s="205">
        <v>55.5</v>
      </c>
      <c r="I128" s="206"/>
      <c r="J128" s="207">
        <f>ROUND(I128*H128,2)</f>
        <v>0</v>
      </c>
      <c r="K128" s="203" t="s">
        <v>156</v>
      </c>
      <c r="L128" s="40"/>
      <c r="M128" s="208" t="s">
        <v>22</v>
      </c>
      <c r="N128" s="209" t="s">
        <v>49</v>
      </c>
      <c r="O128" s="76"/>
      <c r="P128" s="210">
        <f>O128*H128</f>
        <v>0</v>
      </c>
      <c r="Q128" s="210">
        <v>6.0000000000000002E-05</v>
      </c>
      <c r="R128" s="210">
        <f>Q128*H128</f>
        <v>0.0033300000000000001</v>
      </c>
      <c r="S128" s="210">
        <v>0</v>
      </c>
      <c r="T128" s="211">
        <f>S128*H128</f>
        <v>0</v>
      </c>
      <c r="AR128" s="14" t="s">
        <v>157</v>
      </c>
      <c r="AT128" s="14" t="s">
        <v>152</v>
      </c>
      <c r="AU128" s="14" t="s">
        <v>88</v>
      </c>
      <c r="AY128" s="14" t="s">
        <v>150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23</v>
      </c>
      <c r="BK128" s="212">
        <f>ROUND(I128*H128,2)</f>
        <v>0</v>
      </c>
      <c r="BL128" s="14" t="s">
        <v>157</v>
      </c>
      <c r="BM128" s="14" t="s">
        <v>384</v>
      </c>
    </row>
    <row r="129" s="1" customFormat="1">
      <c r="B129" s="35"/>
      <c r="C129" s="36"/>
      <c r="D129" s="213" t="s">
        <v>159</v>
      </c>
      <c r="E129" s="36"/>
      <c r="F129" s="214" t="s">
        <v>246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159</v>
      </c>
      <c r="AU129" s="14" t="s">
        <v>88</v>
      </c>
    </row>
    <row r="130" s="1" customFormat="1">
      <c r="B130" s="35"/>
      <c r="C130" s="36"/>
      <c r="D130" s="213" t="s">
        <v>161</v>
      </c>
      <c r="E130" s="36"/>
      <c r="F130" s="216" t="s">
        <v>247</v>
      </c>
      <c r="G130" s="36"/>
      <c r="H130" s="36"/>
      <c r="I130" s="127"/>
      <c r="J130" s="36"/>
      <c r="K130" s="36"/>
      <c r="L130" s="40"/>
      <c r="M130" s="215"/>
      <c r="N130" s="76"/>
      <c r="O130" s="76"/>
      <c r="P130" s="76"/>
      <c r="Q130" s="76"/>
      <c r="R130" s="76"/>
      <c r="S130" s="76"/>
      <c r="T130" s="77"/>
      <c r="AT130" s="14" t="s">
        <v>161</v>
      </c>
      <c r="AU130" s="14" t="s">
        <v>88</v>
      </c>
    </row>
    <row r="131" s="11" customFormat="1">
      <c r="B131" s="217"/>
      <c r="C131" s="218"/>
      <c r="D131" s="213" t="s">
        <v>163</v>
      </c>
      <c r="E131" s="219" t="s">
        <v>22</v>
      </c>
      <c r="F131" s="220" t="s">
        <v>417</v>
      </c>
      <c r="G131" s="218"/>
      <c r="H131" s="221">
        <v>55.5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163</v>
      </c>
      <c r="AU131" s="227" t="s">
        <v>88</v>
      </c>
      <c r="AV131" s="11" t="s">
        <v>88</v>
      </c>
      <c r="AW131" s="11" t="s">
        <v>38</v>
      </c>
      <c r="AX131" s="11" t="s">
        <v>78</v>
      </c>
      <c r="AY131" s="227" t="s">
        <v>150</v>
      </c>
    </row>
    <row r="132" s="1" customFormat="1" ht="16.5" customHeight="1">
      <c r="B132" s="35"/>
      <c r="C132" s="201" t="s">
        <v>230</v>
      </c>
      <c r="D132" s="201" t="s">
        <v>152</v>
      </c>
      <c r="E132" s="202" t="s">
        <v>315</v>
      </c>
      <c r="F132" s="203" t="s">
        <v>316</v>
      </c>
      <c r="G132" s="204" t="s">
        <v>220</v>
      </c>
      <c r="H132" s="205">
        <v>55.5</v>
      </c>
      <c r="I132" s="206"/>
      <c r="J132" s="207">
        <f>ROUND(I132*H132,2)</f>
        <v>0</v>
      </c>
      <c r="K132" s="203" t="s">
        <v>156</v>
      </c>
      <c r="L132" s="40"/>
      <c r="M132" s="208" t="s">
        <v>22</v>
      </c>
      <c r="N132" s="209" t="s">
        <v>49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157</v>
      </c>
      <c r="AT132" s="14" t="s">
        <v>152</v>
      </c>
      <c r="AU132" s="14" t="s">
        <v>88</v>
      </c>
      <c r="AY132" s="14" t="s">
        <v>150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23</v>
      </c>
      <c r="BK132" s="212">
        <f>ROUND(I132*H132,2)</f>
        <v>0</v>
      </c>
      <c r="BL132" s="14" t="s">
        <v>157</v>
      </c>
      <c r="BM132" s="14" t="s">
        <v>385</v>
      </c>
    </row>
    <row r="133" s="1" customFormat="1">
      <c r="B133" s="35"/>
      <c r="C133" s="36"/>
      <c r="D133" s="213" t="s">
        <v>159</v>
      </c>
      <c r="E133" s="36"/>
      <c r="F133" s="214" t="s">
        <v>318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159</v>
      </c>
      <c r="AU133" s="14" t="s">
        <v>88</v>
      </c>
    </row>
    <row r="134" s="1" customFormat="1">
      <c r="B134" s="35"/>
      <c r="C134" s="36"/>
      <c r="D134" s="213" t="s">
        <v>161</v>
      </c>
      <c r="E134" s="36"/>
      <c r="F134" s="216" t="s">
        <v>235</v>
      </c>
      <c r="G134" s="36"/>
      <c r="H134" s="36"/>
      <c r="I134" s="127"/>
      <c r="J134" s="36"/>
      <c r="K134" s="36"/>
      <c r="L134" s="40"/>
      <c r="M134" s="215"/>
      <c r="N134" s="76"/>
      <c r="O134" s="76"/>
      <c r="P134" s="76"/>
      <c r="Q134" s="76"/>
      <c r="R134" s="76"/>
      <c r="S134" s="76"/>
      <c r="T134" s="77"/>
      <c r="AT134" s="14" t="s">
        <v>161</v>
      </c>
      <c r="AU134" s="14" t="s">
        <v>88</v>
      </c>
    </row>
    <row r="135" s="11" customFormat="1">
      <c r="B135" s="217"/>
      <c r="C135" s="218"/>
      <c r="D135" s="213" t="s">
        <v>163</v>
      </c>
      <c r="E135" s="219" t="s">
        <v>22</v>
      </c>
      <c r="F135" s="220" t="s">
        <v>417</v>
      </c>
      <c r="G135" s="218"/>
      <c r="H135" s="221">
        <v>55.5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163</v>
      </c>
      <c r="AU135" s="227" t="s">
        <v>88</v>
      </c>
      <c r="AV135" s="11" t="s">
        <v>88</v>
      </c>
      <c r="AW135" s="11" t="s">
        <v>38</v>
      </c>
      <c r="AX135" s="11" t="s">
        <v>23</v>
      </c>
      <c r="AY135" s="227" t="s">
        <v>150</v>
      </c>
    </row>
    <row r="136" s="1" customFormat="1" ht="16.5" customHeight="1">
      <c r="B136" s="35"/>
      <c r="C136" s="201" t="s">
        <v>236</v>
      </c>
      <c r="D136" s="201" t="s">
        <v>152</v>
      </c>
      <c r="E136" s="202" t="s">
        <v>310</v>
      </c>
      <c r="F136" s="203" t="s">
        <v>311</v>
      </c>
      <c r="G136" s="204" t="s">
        <v>220</v>
      </c>
      <c r="H136" s="205">
        <v>55.5</v>
      </c>
      <c r="I136" s="206"/>
      <c r="J136" s="207">
        <f>ROUND(I136*H136,2)</f>
        <v>0</v>
      </c>
      <c r="K136" s="203" t="s">
        <v>156</v>
      </c>
      <c r="L136" s="40"/>
      <c r="M136" s="208" t="s">
        <v>22</v>
      </c>
      <c r="N136" s="209" t="s">
        <v>49</v>
      </c>
      <c r="O136" s="76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4" t="s">
        <v>157</v>
      </c>
      <c r="AT136" s="14" t="s">
        <v>152</v>
      </c>
      <c r="AU136" s="14" t="s">
        <v>88</v>
      </c>
      <c r="AY136" s="14" t="s">
        <v>150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23</v>
      </c>
      <c r="BK136" s="212">
        <f>ROUND(I136*H136,2)</f>
        <v>0</v>
      </c>
      <c r="BL136" s="14" t="s">
        <v>157</v>
      </c>
      <c r="BM136" s="14" t="s">
        <v>386</v>
      </c>
    </row>
    <row r="137" s="1" customFormat="1">
      <c r="B137" s="35"/>
      <c r="C137" s="36"/>
      <c r="D137" s="213" t="s">
        <v>159</v>
      </c>
      <c r="E137" s="36"/>
      <c r="F137" s="214" t="s">
        <v>313</v>
      </c>
      <c r="G137" s="36"/>
      <c r="H137" s="36"/>
      <c r="I137" s="127"/>
      <c r="J137" s="36"/>
      <c r="K137" s="36"/>
      <c r="L137" s="40"/>
      <c r="M137" s="215"/>
      <c r="N137" s="76"/>
      <c r="O137" s="76"/>
      <c r="P137" s="76"/>
      <c r="Q137" s="76"/>
      <c r="R137" s="76"/>
      <c r="S137" s="76"/>
      <c r="T137" s="77"/>
      <c r="AT137" s="14" t="s">
        <v>159</v>
      </c>
      <c r="AU137" s="14" t="s">
        <v>88</v>
      </c>
    </row>
    <row r="138" s="1" customFormat="1">
      <c r="B138" s="35"/>
      <c r="C138" s="36"/>
      <c r="D138" s="213" t="s">
        <v>161</v>
      </c>
      <c r="E138" s="36"/>
      <c r="F138" s="216" t="s">
        <v>223</v>
      </c>
      <c r="G138" s="36"/>
      <c r="H138" s="36"/>
      <c r="I138" s="127"/>
      <c r="J138" s="36"/>
      <c r="K138" s="36"/>
      <c r="L138" s="40"/>
      <c r="M138" s="215"/>
      <c r="N138" s="76"/>
      <c r="O138" s="76"/>
      <c r="P138" s="76"/>
      <c r="Q138" s="76"/>
      <c r="R138" s="76"/>
      <c r="S138" s="76"/>
      <c r="T138" s="77"/>
      <c r="AT138" s="14" t="s">
        <v>161</v>
      </c>
      <c r="AU138" s="14" t="s">
        <v>88</v>
      </c>
    </row>
    <row r="139" s="11" customFormat="1">
      <c r="B139" s="217"/>
      <c r="C139" s="218"/>
      <c r="D139" s="213" t="s">
        <v>163</v>
      </c>
      <c r="E139" s="219" t="s">
        <v>22</v>
      </c>
      <c r="F139" s="220" t="s">
        <v>417</v>
      </c>
      <c r="G139" s="218"/>
      <c r="H139" s="221">
        <v>55.5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163</v>
      </c>
      <c r="AU139" s="227" t="s">
        <v>88</v>
      </c>
      <c r="AV139" s="11" t="s">
        <v>88</v>
      </c>
      <c r="AW139" s="11" t="s">
        <v>38</v>
      </c>
      <c r="AX139" s="11" t="s">
        <v>78</v>
      </c>
      <c r="AY139" s="227" t="s">
        <v>150</v>
      </c>
    </row>
    <row r="140" s="1" customFormat="1" ht="16.5" customHeight="1">
      <c r="B140" s="35"/>
      <c r="C140" s="201" t="s">
        <v>242</v>
      </c>
      <c r="D140" s="201" t="s">
        <v>152</v>
      </c>
      <c r="E140" s="202" t="s">
        <v>225</v>
      </c>
      <c r="F140" s="203" t="s">
        <v>226</v>
      </c>
      <c r="G140" s="204" t="s">
        <v>155</v>
      </c>
      <c r="H140" s="205">
        <v>264</v>
      </c>
      <c r="I140" s="206"/>
      <c r="J140" s="207">
        <f>ROUND(I140*H140,2)</f>
        <v>0</v>
      </c>
      <c r="K140" s="203" t="s">
        <v>156</v>
      </c>
      <c r="L140" s="40"/>
      <c r="M140" s="208" t="s">
        <v>22</v>
      </c>
      <c r="N140" s="209" t="s">
        <v>49</v>
      </c>
      <c r="O140" s="76"/>
      <c r="P140" s="210">
        <f>O140*H140</f>
        <v>0</v>
      </c>
      <c r="Q140" s="210">
        <v>0</v>
      </c>
      <c r="R140" s="210">
        <f>Q140*H140</f>
        <v>0</v>
      </c>
      <c r="S140" s="210">
        <v>0.02</v>
      </c>
      <c r="T140" s="211">
        <f>S140*H140</f>
        <v>5.2800000000000002</v>
      </c>
      <c r="AR140" s="14" t="s">
        <v>157</v>
      </c>
      <c r="AT140" s="14" t="s">
        <v>152</v>
      </c>
      <c r="AU140" s="14" t="s">
        <v>88</v>
      </c>
      <c r="AY140" s="14" t="s">
        <v>150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23</v>
      </c>
      <c r="BK140" s="212">
        <f>ROUND(I140*H140,2)</f>
        <v>0</v>
      </c>
      <c r="BL140" s="14" t="s">
        <v>157</v>
      </c>
      <c r="BM140" s="14" t="s">
        <v>418</v>
      </c>
    </row>
    <row r="141" s="1" customFormat="1">
      <c r="B141" s="35"/>
      <c r="C141" s="36"/>
      <c r="D141" s="213" t="s">
        <v>159</v>
      </c>
      <c r="E141" s="36"/>
      <c r="F141" s="214" t="s">
        <v>228</v>
      </c>
      <c r="G141" s="36"/>
      <c r="H141" s="36"/>
      <c r="I141" s="127"/>
      <c r="J141" s="36"/>
      <c r="K141" s="36"/>
      <c r="L141" s="40"/>
      <c r="M141" s="215"/>
      <c r="N141" s="76"/>
      <c r="O141" s="76"/>
      <c r="P141" s="76"/>
      <c r="Q141" s="76"/>
      <c r="R141" s="76"/>
      <c r="S141" s="76"/>
      <c r="T141" s="77"/>
      <c r="AT141" s="14" t="s">
        <v>159</v>
      </c>
      <c r="AU141" s="14" t="s">
        <v>88</v>
      </c>
    </row>
    <row r="142" s="1" customFormat="1">
      <c r="B142" s="35"/>
      <c r="C142" s="36"/>
      <c r="D142" s="213" t="s">
        <v>161</v>
      </c>
      <c r="E142" s="36"/>
      <c r="F142" s="216" t="s">
        <v>229</v>
      </c>
      <c r="G142" s="36"/>
      <c r="H142" s="36"/>
      <c r="I142" s="127"/>
      <c r="J142" s="36"/>
      <c r="K142" s="36"/>
      <c r="L142" s="40"/>
      <c r="M142" s="215"/>
      <c r="N142" s="76"/>
      <c r="O142" s="76"/>
      <c r="P142" s="76"/>
      <c r="Q142" s="76"/>
      <c r="R142" s="76"/>
      <c r="S142" s="76"/>
      <c r="T142" s="77"/>
      <c r="AT142" s="14" t="s">
        <v>161</v>
      </c>
      <c r="AU142" s="14" t="s">
        <v>88</v>
      </c>
    </row>
    <row r="143" s="11" customFormat="1">
      <c r="B143" s="217"/>
      <c r="C143" s="218"/>
      <c r="D143" s="213" t="s">
        <v>163</v>
      </c>
      <c r="E143" s="219" t="s">
        <v>22</v>
      </c>
      <c r="F143" s="220" t="s">
        <v>408</v>
      </c>
      <c r="G143" s="218"/>
      <c r="H143" s="221">
        <v>264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163</v>
      </c>
      <c r="AU143" s="227" t="s">
        <v>88</v>
      </c>
      <c r="AV143" s="11" t="s">
        <v>88</v>
      </c>
      <c r="AW143" s="11" t="s">
        <v>38</v>
      </c>
      <c r="AX143" s="11" t="s">
        <v>23</v>
      </c>
      <c r="AY143" s="227" t="s">
        <v>150</v>
      </c>
    </row>
    <row r="144" s="10" customFormat="1" ht="20.88" customHeight="1">
      <c r="B144" s="185"/>
      <c r="C144" s="186"/>
      <c r="D144" s="187" t="s">
        <v>77</v>
      </c>
      <c r="E144" s="199" t="s">
        <v>248</v>
      </c>
      <c r="F144" s="199" t="s">
        <v>249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SUM(P145:P157)</f>
        <v>0</v>
      </c>
      <c r="Q144" s="193"/>
      <c r="R144" s="194">
        <f>SUM(R145:R157)</f>
        <v>0</v>
      </c>
      <c r="S144" s="193"/>
      <c r="T144" s="195">
        <f>SUM(T145:T157)</f>
        <v>0</v>
      </c>
      <c r="AR144" s="196" t="s">
        <v>23</v>
      </c>
      <c r="AT144" s="197" t="s">
        <v>77</v>
      </c>
      <c r="AU144" s="197" t="s">
        <v>88</v>
      </c>
      <c r="AY144" s="196" t="s">
        <v>150</v>
      </c>
      <c r="BK144" s="198">
        <f>SUM(BK145:BK157)</f>
        <v>0</v>
      </c>
    </row>
    <row r="145" s="1" customFormat="1" ht="16.5" customHeight="1">
      <c r="B145" s="35"/>
      <c r="C145" s="201" t="s">
        <v>8</v>
      </c>
      <c r="D145" s="201" t="s">
        <v>152</v>
      </c>
      <c r="E145" s="202" t="s">
        <v>250</v>
      </c>
      <c r="F145" s="203" t="s">
        <v>251</v>
      </c>
      <c r="G145" s="204" t="s">
        <v>252</v>
      </c>
      <c r="H145" s="205">
        <v>58</v>
      </c>
      <c r="I145" s="206"/>
      <c r="J145" s="207">
        <f>ROUND(I145*H145,2)</f>
        <v>0</v>
      </c>
      <c r="K145" s="203" t="s">
        <v>156</v>
      </c>
      <c r="L145" s="40"/>
      <c r="M145" s="208" t="s">
        <v>22</v>
      </c>
      <c r="N145" s="209" t="s">
        <v>49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157</v>
      </c>
      <c r="AT145" s="14" t="s">
        <v>152</v>
      </c>
      <c r="AU145" s="14" t="s">
        <v>173</v>
      </c>
      <c r="AY145" s="14" t="s">
        <v>150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23</v>
      </c>
      <c r="BK145" s="212">
        <f>ROUND(I145*H145,2)</f>
        <v>0</v>
      </c>
      <c r="BL145" s="14" t="s">
        <v>157</v>
      </c>
      <c r="BM145" s="14" t="s">
        <v>253</v>
      </c>
    </row>
    <row r="146" s="1" customFormat="1">
      <c r="B146" s="35"/>
      <c r="C146" s="36"/>
      <c r="D146" s="213" t="s">
        <v>159</v>
      </c>
      <c r="E146" s="36"/>
      <c r="F146" s="214" t="s">
        <v>254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159</v>
      </c>
      <c r="AU146" s="14" t="s">
        <v>173</v>
      </c>
    </row>
    <row r="147" s="1" customFormat="1">
      <c r="B147" s="35"/>
      <c r="C147" s="36"/>
      <c r="D147" s="213" t="s">
        <v>161</v>
      </c>
      <c r="E147" s="36"/>
      <c r="F147" s="216" t="s">
        <v>255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161</v>
      </c>
      <c r="AU147" s="14" t="s">
        <v>173</v>
      </c>
    </row>
    <row r="148" s="1" customFormat="1">
      <c r="B148" s="35"/>
      <c r="C148" s="36"/>
      <c r="D148" s="213" t="s">
        <v>178</v>
      </c>
      <c r="E148" s="36"/>
      <c r="F148" s="216" t="s">
        <v>256</v>
      </c>
      <c r="G148" s="36"/>
      <c r="H148" s="36"/>
      <c r="I148" s="127"/>
      <c r="J148" s="36"/>
      <c r="K148" s="36"/>
      <c r="L148" s="40"/>
      <c r="M148" s="215"/>
      <c r="N148" s="76"/>
      <c r="O148" s="76"/>
      <c r="P148" s="76"/>
      <c r="Q148" s="76"/>
      <c r="R148" s="76"/>
      <c r="S148" s="76"/>
      <c r="T148" s="77"/>
      <c r="AT148" s="14" t="s">
        <v>178</v>
      </c>
      <c r="AU148" s="14" t="s">
        <v>173</v>
      </c>
    </row>
    <row r="149" s="11" customFormat="1">
      <c r="B149" s="217"/>
      <c r="C149" s="218"/>
      <c r="D149" s="213" t="s">
        <v>163</v>
      </c>
      <c r="E149" s="219" t="s">
        <v>22</v>
      </c>
      <c r="F149" s="220" t="s">
        <v>419</v>
      </c>
      <c r="G149" s="218"/>
      <c r="H149" s="221">
        <v>58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163</v>
      </c>
      <c r="AU149" s="227" t="s">
        <v>173</v>
      </c>
      <c r="AV149" s="11" t="s">
        <v>88</v>
      </c>
      <c r="AW149" s="11" t="s">
        <v>38</v>
      </c>
      <c r="AX149" s="11" t="s">
        <v>78</v>
      </c>
      <c r="AY149" s="227" t="s">
        <v>150</v>
      </c>
    </row>
    <row r="150" s="1" customFormat="1" ht="16.5" customHeight="1">
      <c r="B150" s="35"/>
      <c r="C150" s="201" t="s">
        <v>258</v>
      </c>
      <c r="D150" s="201" t="s">
        <v>152</v>
      </c>
      <c r="E150" s="202" t="s">
        <v>259</v>
      </c>
      <c r="F150" s="203" t="s">
        <v>260</v>
      </c>
      <c r="G150" s="204" t="s">
        <v>252</v>
      </c>
      <c r="H150" s="205">
        <v>116</v>
      </c>
      <c r="I150" s="206"/>
      <c r="J150" s="207">
        <f>ROUND(I150*H150,2)</f>
        <v>0</v>
      </c>
      <c r="K150" s="203" t="s">
        <v>156</v>
      </c>
      <c r="L150" s="40"/>
      <c r="M150" s="208" t="s">
        <v>22</v>
      </c>
      <c r="N150" s="209" t="s">
        <v>49</v>
      </c>
      <c r="O150" s="7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14" t="s">
        <v>157</v>
      </c>
      <c r="AT150" s="14" t="s">
        <v>152</v>
      </c>
      <c r="AU150" s="14" t="s">
        <v>173</v>
      </c>
      <c r="AY150" s="14" t="s">
        <v>150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23</v>
      </c>
      <c r="BK150" s="212">
        <f>ROUND(I150*H150,2)</f>
        <v>0</v>
      </c>
      <c r="BL150" s="14" t="s">
        <v>157</v>
      </c>
      <c r="BM150" s="14" t="s">
        <v>261</v>
      </c>
    </row>
    <row r="151" s="1" customFormat="1">
      <c r="B151" s="35"/>
      <c r="C151" s="36"/>
      <c r="D151" s="213" t="s">
        <v>159</v>
      </c>
      <c r="E151" s="36"/>
      <c r="F151" s="214" t="s">
        <v>262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159</v>
      </c>
      <c r="AU151" s="14" t="s">
        <v>173</v>
      </c>
    </row>
    <row r="152" s="1" customFormat="1">
      <c r="B152" s="35"/>
      <c r="C152" s="36"/>
      <c r="D152" s="213" t="s">
        <v>161</v>
      </c>
      <c r="E152" s="36"/>
      <c r="F152" s="216" t="s">
        <v>255</v>
      </c>
      <c r="G152" s="36"/>
      <c r="H152" s="36"/>
      <c r="I152" s="127"/>
      <c r="J152" s="36"/>
      <c r="K152" s="36"/>
      <c r="L152" s="40"/>
      <c r="M152" s="215"/>
      <c r="N152" s="76"/>
      <c r="O152" s="76"/>
      <c r="P152" s="76"/>
      <c r="Q152" s="76"/>
      <c r="R152" s="76"/>
      <c r="S152" s="76"/>
      <c r="T152" s="77"/>
      <c r="AT152" s="14" t="s">
        <v>161</v>
      </c>
      <c r="AU152" s="14" t="s">
        <v>173</v>
      </c>
    </row>
    <row r="153" s="11" customFormat="1">
      <c r="B153" s="217"/>
      <c r="C153" s="218"/>
      <c r="D153" s="213" t="s">
        <v>163</v>
      </c>
      <c r="E153" s="219" t="s">
        <v>22</v>
      </c>
      <c r="F153" s="220" t="s">
        <v>420</v>
      </c>
      <c r="G153" s="218"/>
      <c r="H153" s="221">
        <v>116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163</v>
      </c>
      <c r="AU153" s="227" t="s">
        <v>173</v>
      </c>
      <c r="AV153" s="11" t="s">
        <v>88</v>
      </c>
      <c r="AW153" s="11" t="s">
        <v>38</v>
      </c>
      <c r="AX153" s="11" t="s">
        <v>23</v>
      </c>
      <c r="AY153" s="227" t="s">
        <v>150</v>
      </c>
    </row>
    <row r="154" s="1" customFormat="1" ht="16.5" customHeight="1">
      <c r="B154" s="35"/>
      <c r="C154" s="201" t="s">
        <v>264</v>
      </c>
      <c r="D154" s="201" t="s">
        <v>152</v>
      </c>
      <c r="E154" s="202" t="s">
        <v>277</v>
      </c>
      <c r="F154" s="203" t="s">
        <v>278</v>
      </c>
      <c r="G154" s="204" t="s">
        <v>252</v>
      </c>
      <c r="H154" s="205">
        <v>0.20000000000000001</v>
      </c>
      <c r="I154" s="206"/>
      <c r="J154" s="207">
        <f>ROUND(I154*H154,2)</f>
        <v>0</v>
      </c>
      <c r="K154" s="203" t="s">
        <v>156</v>
      </c>
      <c r="L154" s="40"/>
      <c r="M154" s="208" t="s">
        <v>22</v>
      </c>
      <c r="N154" s="209" t="s">
        <v>49</v>
      </c>
      <c r="O154" s="76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14" t="s">
        <v>157</v>
      </c>
      <c r="AT154" s="14" t="s">
        <v>152</v>
      </c>
      <c r="AU154" s="14" t="s">
        <v>173</v>
      </c>
      <c r="AY154" s="14" t="s">
        <v>150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23</v>
      </c>
      <c r="BK154" s="212">
        <f>ROUND(I154*H154,2)</f>
        <v>0</v>
      </c>
      <c r="BL154" s="14" t="s">
        <v>157</v>
      </c>
      <c r="BM154" s="14" t="s">
        <v>279</v>
      </c>
    </row>
    <row r="155" s="1" customFormat="1">
      <c r="B155" s="35"/>
      <c r="C155" s="36"/>
      <c r="D155" s="213" t="s">
        <v>159</v>
      </c>
      <c r="E155" s="36"/>
      <c r="F155" s="214" t="s">
        <v>280</v>
      </c>
      <c r="G155" s="36"/>
      <c r="H155" s="36"/>
      <c r="I155" s="127"/>
      <c r="J155" s="36"/>
      <c r="K155" s="36"/>
      <c r="L155" s="40"/>
      <c r="M155" s="215"/>
      <c r="N155" s="76"/>
      <c r="O155" s="76"/>
      <c r="P155" s="76"/>
      <c r="Q155" s="76"/>
      <c r="R155" s="76"/>
      <c r="S155" s="76"/>
      <c r="T155" s="77"/>
      <c r="AT155" s="14" t="s">
        <v>159</v>
      </c>
      <c r="AU155" s="14" t="s">
        <v>173</v>
      </c>
    </row>
    <row r="156" s="1" customFormat="1">
      <c r="B156" s="35"/>
      <c r="C156" s="36"/>
      <c r="D156" s="213" t="s">
        <v>161</v>
      </c>
      <c r="E156" s="36"/>
      <c r="F156" s="216" t="s">
        <v>281</v>
      </c>
      <c r="G156" s="36"/>
      <c r="H156" s="36"/>
      <c r="I156" s="127"/>
      <c r="J156" s="36"/>
      <c r="K156" s="36"/>
      <c r="L156" s="40"/>
      <c r="M156" s="215"/>
      <c r="N156" s="76"/>
      <c r="O156" s="76"/>
      <c r="P156" s="76"/>
      <c r="Q156" s="76"/>
      <c r="R156" s="76"/>
      <c r="S156" s="76"/>
      <c r="T156" s="77"/>
      <c r="AT156" s="14" t="s">
        <v>161</v>
      </c>
      <c r="AU156" s="14" t="s">
        <v>173</v>
      </c>
    </row>
    <row r="157" s="11" customFormat="1">
      <c r="B157" s="217"/>
      <c r="C157" s="218"/>
      <c r="D157" s="213" t="s">
        <v>163</v>
      </c>
      <c r="E157" s="219" t="s">
        <v>22</v>
      </c>
      <c r="F157" s="220" t="s">
        <v>421</v>
      </c>
      <c r="G157" s="218"/>
      <c r="H157" s="221">
        <v>0.20000000000000001</v>
      </c>
      <c r="I157" s="222"/>
      <c r="J157" s="218"/>
      <c r="K157" s="218"/>
      <c r="L157" s="223"/>
      <c r="M157" s="228"/>
      <c r="N157" s="229"/>
      <c r="O157" s="229"/>
      <c r="P157" s="229"/>
      <c r="Q157" s="229"/>
      <c r="R157" s="229"/>
      <c r="S157" s="229"/>
      <c r="T157" s="230"/>
      <c r="AT157" s="227" t="s">
        <v>163</v>
      </c>
      <c r="AU157" s="227" t="s">
        <v>173</v>
      </c>
      <c r="AV157" s="11" t="s">
        <v>88</v>
      </c>
      <c r="AW157" s="11" t="s">
        <v>38</v>
      </c>
      <c r="AX157" s="11" t="s">
        <v>78</v>
      </c>
      <c r="AY157" s="227" t="s">
        <v>150</v>
      </c>
    </row>
    <row r="158" s="1" customFormat="1" ht="6.96" customHeight="1">
      <c r="B158" s="54"/>
      <c r="C158" s="55"/>
      <c r="D158" s="55"/>
      <c r="E158" s="55"/>
      <c r="F158" s="55"/>
      <c r="G158" s="55"/>
      <c r="H158" s="55"/>
      <c r="I158" s="151"/>
      <c r="J158" s="55"/>
      <c r="K158" s="55"/>
      <c r="L158" s="40"/>
    </row>
  </sheetData>
  <sheetProtection sheet="1" autoFilter="0" formatColumns="0" formatRows="0" objects="1" scenarios="1" spinCount="100000" saltValue="Fmz6XAgqF+EpiQLMRSt7CuP0V351lvrwc8x/wGEZo6LaWImyTMFjSUMXhwiyAi7dl5FCJRSOFryqKWPQUWoeaA==" hashValue="mcTf3FGliLIAzaWpmC0khDJtXh6WaZXkE8m3OuxTSSwsjSggChxu+fN8Bf0DLhcU0B2wsW9p39BvqIM3jYLFYw==" algorithmName="SHA-512" password="CC35"/>
  <autoFilter ref="C83:K15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115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422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ROUND((SUM(BE85:BE152)),  2)</f>
        <v>0</v>
      </c>
      <c r="I33" s="140">
        <v>0.20999999999999999</v>
      </c>
      <c r="J33" s="139">
        <f>ROUND(((SUM(BE85:BE152))*I33),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ROUND((SUM(BF85:BF152)),  2)</f>
        <v>0</v>
      </c>
      <c r="I34" s="140">
        <v>0.14999999999999999</v>
      </c>
      <c r="J34" s="139">
        <f>ROUND(((SUM(BF85:BF152))*I34),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ROUND((SUM(BG85:BG152)),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ROUND((SUM(BH85:BH152)),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ROUND((SUM(BI85:BI152)),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86.10 - ulice M.J.Husa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J109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J114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J131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86.10 - ulice M.J.Husa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1.7606000000000002</v>
      </c>
      <c r="S85" s="88"/>
      <c r="T85" s="183">
        <f>T86</f>
        <v>92.039999999999992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P87+P96+P109+P114</f>
        <v>0</v>
      </c>
      <c r="Q86" s="193"/>
      <c r="R86" s="194">
        <f>R87+R96+R109+R114</f>
        <v>1.7606000000000002</v>
      </c>
      <c r="S86" s="193"/>
      <c r="T86" s="195">
        <f>T87+T96+T109+T114</f>
        <v>92.039999999999992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BK87+BK96+BK109+BK114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0.064439999999999997</v>
      </c>
      <c r="S87" s="193"/>
      <c r="T87" s="195">
        <f>SUM(T88:T95)</f>
        <v>92.039999999999992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4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0.39200000000000002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157</v>
      </c>
      <c r="G91" s="218"/>
      <c r="H91" s="221">
        <v>4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716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0.064439999999999997</v>
      </c>
      <c r="S92" s="210">
        <v>0.128</v>
      </c>
      <c r="T92" s="211">
        <f>S92*H92</f>
        <v>91.647999999999996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423</v>
      </c>
      <c r="G95" s="218"/>
      <c r="H95" s="221">
        <v>716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</v>
      </c>
      <c r="S96" s="193"/>
      <c r="T96" s="195">
        <f>SUM(T97:T108)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SUM(BK97:BK108)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70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424</v>
      </c>
      <c r="G100" s="218"/>
      <c r="H100" s="221">
        <v>70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716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423</v>
      </c>
      <c r="G104" s="218"/>
      <c r="H104" s="221">
        <v>716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186</v>
      </c>
      <c r="F105" s="203" t="s">
        <v>187</v>
      </c>
      <c r="G105" s="204" t="s">
        <v>155</v>
      </c>
      <c r="H105" s="205">
        <v>716</v>
      </c>
      <c r="I105" s="206"/>
      <c r="J105" s="207">
        <f>ROUND(I105*H105,2)</f>
        <v>0</v>
      </c>
      <c r="K105" s="203" t="s">
        <v>156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188</v>
      </c>
    </row>
    <row r="106" s="1" customFormat="1">
      <c r="B106" s="35"/>
      <c r="C106" s="36"/>
      <c r="D106" s="213" t="s">
        <v>159</v>
      </c>
      <c r="E106" s="36"/>
      <c r="F106" s="214" t="s">
        <v>189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" customFormat="1">
      <c r="B107" s="35"/>
      <c r="C107" s="36"/>
      <c r="D107" s="213" t="s">
        <v>161</v>
      </c>
      <c r="E107" s="36"/>
      <c r="F107" s="216" t="s">
        <v>190</v>
      </c>
      <c r="G107" s="36"/>
      <c r="H107" s="36"/>
      <c r="I107" s="127"/>
      <c r="J107" s="36"/>
      <c r="K107" s="36"/>
      <c r="L107" s="40"/>
      <c r="M107" s="215"/>
      <c r="N107" s="76"/>
      <c r="O107" s="76"/>
      <c r="P107" s="76"/>
      <c r="Q107" s="76"/>
      <c r="R107" s="76"/>
      <c r="S107" s="76"/>
      <c r="T107" s="77"/>
      <c r="AT107" s="14" t="s">
        <v>161</v>
      </c>
      <c r="AU107" s="14" t="s">
        <v>88</v>
      </c>
    </row>
    <row r="108" s="11" customFormat="1">
      <c r="B108" s="217"/>
      <c r="C108" s="218"/>
      <c r="D108" s="213" t="s">
        <v>163</v>
      </c>
      <c r="E108" s="219" t="s">
        <v>22</v>
      </c>
      <c r="F108" s="220" t="s">
        <v>423</v>
      </c>
      <c r="G108" s="218"/>
      <c r="H108" s="221">
        <v>716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88</v>
      </c>
      <c r="AV108" s="11" t="s">
        <v>88</v>
      </c>
      <c r="AW108" s="11" t="s">
        <v>38</v>
      </c>
      <c r="AX108" s="11" t="s">
        <v>23</v>
      </c>
      <c r="AY108" s="227" t="s">
        <v>150</v>
      </c>
    </row>
    <row r="109" s="10" customFormat="1" ht="22.8" customHeight="1">
      <c r="B109" s="185"/>
      <c r="C109" s="186"/>
      <c r="D109" s="187" t="s">
        <v>77</v>
      </c>
      <c r="E109" s="199" t="s">
        <v>191</v>
      </c>
      <c r="F109" s="199" t="s">
        <v>192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SUM(P110:P113)</f>
        <v>0</v>
      </c>
      <c r="Q109" s="193"/>
      <c r="R109" s="194">
        <f>SUM(R110:R113)</f>
        <v>1.69472</v>
      </c>
      <c r="S109" s="193"/>
      <c r="T109" s="195">
        <f>SUM(T110:T113)</f>
        <v>0</v>
      </c>
      <c r="AR109" s="196" t="s">
        <v>23</v>
      </c>
      <c r="AT109" s="197" t="s">
        <v>77</v>
      </c>
      <c r="AU109" s="197" t="s">
        <v>23</v>
      </c>
      <c r="AY109" s="196" t="s">
        <v>150</v>
      </c>
      <c r="BK109" s="198">
        <f>SUM(BK110:BK113)</f>
        <v>0</v>
      </c>
    </row>
    <row r="110" s="1" customFormat="1" ht="16.5" customHeight="1">
      <c r="B110" s="35"/>
      <c r="C110" s="201" t="s">
        <v>193</v>
      </c>
      <c r="D110" s="201" t="s">
        <v>152</v>
      </c>
      <c r="E110" s="202" t="s">
        <v>194</v>
      </c>
      <c r="F110" s="203" t="s">
        <v>195</v>
      </c>
      <c r="G110" s="204" t="s">
        <v>196</v>
      </c>
      <c r="H110" s="205">
        <v>4</v>
      </c>
      <c r="I110" s="206"/>
      <c r="J110" s="207">
        <f>ROUND(I110*H110,2)</f>
        <v>0</v>
      </c>
      <c r="K110" s="203" t="s">
        <v>22</v>
      </c>
      <c r="L110" s="40"/>
      <c r="M110" s="208" t="s">
        <v>22</v>
      </c>
      <c r="N110" s="209" t="s">
        <v>49</v>
      </c>
      <c r="O110" s="76"/>
      <c r="P110" s="210">
        <f>O110*H110</f>
        <v>0</v>
      </c>
      <c r="Q110" s="210">
        <v>0.42368</v>
      </c>
      <c r="R110" s="210">
        <f>Q110*H110</f>
        <v>1.69472</v>
      </c>
      <c r="S110" s="210">
        <v>0</v>
      </c>
      <c r="T110" s="211">
        <f>S110*H110</f>
        <v>0</v>
      </c>
      <c r="AR110" s="14" t="s">
        <v>157</v>
      </c>
      <c r="AT110" s="14" t="s">
        <v>152</v>
      </c>
      <c r="AU110" s="14" t="s">
        <v>88</v>
      </c>
      <c r="AY110" s="14" t="s">
        <v>150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23</v>
      </c>
      <c r="BK110" s="212">
        <f>ROUND(I110*H110,2)</f>
        <v>0</v>
      </c>
      <c r="BL110" s="14" t="s">
        <v>157</v>
      </c>
      <c r="BM110" s="14" t="s">
        <v>395</v>
      </c>
    </row>
    <row r="111" s="1" customFormat="1">
      <c r="B111" s="35"/>
      <c r="C111" s="36"/>
      <c r="D111" s="213" t="s">
        <v>159</v>
      </c>
      <c r="E111" s="36"/>
      <c r="F111" s="214" t="s">
        <v>195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159</v>
      </c>
      <c r="AU111" s="14" t="s">
        <v>88</v>
      </c>
    </row>
    <row r="112" s="1" customFormat="1">
      <c r="B112" s="35"/>
      <c r="C112" s="36"/>
      <c r="D112" s="213" t="s">
        <v>161</v>
      </c>
      <c r="E112" s="36"/>
      <c r="F112" s="216" t="s">
        <v>198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161</v>
      </c>
      <c r="AU112" s="14" t="s">
        <v>88</v>
      </c>
    </row>
    <row r="113" s="11" customFormat="1">
      <c r="B113" s="217"/>
      <c r="C113" s="218"/>
      <c r="D113" s="213" t="s">
        <v>163</v>
      </c>
      <c r="E113" s="219" t="s">
        <v>22</v>
      </c>
      <c r="F113" s="220" t="s">
        <v>157</v>
      </c>
      <c r="G113" s="218"/>
      <c r="H113" s="221">
        <v>4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88</v>
      </c>
      <c r="AV113" s="11" t="s">
        <v>88</v>
      </c>
      <c r="AW113" s="11" t="s">
        <v>38</v>
      </c>
      <c r="AX113" s="11" t="s">
        <v>23</v>
      </c>
      <c r="AY113" s="227" t="s">
        <v>150</v>
      </c>
    </row>
    <row r="114" s="10" customFormat="1" ht="22.8" customHeight="1">
      <c r="B114" s="185"/>
      <c r="C114" s="186"/>
      <c r="D114" s="187" t="s">
        <v>77</v>
      </c>
      <c r="E114" s="199" t="s">
        <v>206</v>
      </c>
      <c r="F114" s="199" t="s">
        <v>207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P115+SUM(P116:P131)</f>
        <v>0</v>
      </c>
      <c r="Q114" s="193"/>
      <c r="R114" s="194">
        <f>R115+SUM(R116:R131)</f>
        <v>0.0014400000000000001</v>
      </c>
      <c r="S114" s="193"/>
      <c r="T114" s="195">
        <f>T115+SUM(T116:T131)</f>
        <v>0</v>
      </c>
      <c r="AR114" s="196" t="s">
        <v>23</v>
      </c>
      <c r="AT114" s="197" t="s">
        <v>77</v>
      </c>
      <c r="AU114" s="197" t="s">
        <v>23</v>
      </c>
      <c r="AY114" s="196" t="s">
        <v>150</v>
      </c>
      <c r="BK114" s="198">
        <f>BK115+SUM(BK116:BK131)</f>
        <v>0</v>
      </c>
    </row>
    <row r="115" s="1" customFormat="1" ht="16.5" customHeight="1">
      <c r="B115" s="35"/>
      <c r="C115" s="201" t="s">
        <v>199</v>
      </c>
      <c r="D115" s="201" t="s">
        <v>152</v>
      </c>
      <c r="E115" s="202" t="s">
        <v>218</v>
      </c>
      <c r="F115" s="203" t="s">
        <v>219</v>
      </c>
      <c r="G115" s="204" t="s">
        <v>220</v>
      </c>
      <c r="H115" s="205">
        <v>24</v>
      </c>
      <c r="I115" s="206"/>
      <c r="J115" s="207">
        <f>ROUND(I115*H115,2)</f>
        <v>0</v>
      </c>
      <c r="K115" s="203" t="s">
        <v>156</v>
      </c>
      <c r="L115" s="40"/>
      <c r="M115" s="208" t="s">
        <v>22</v>
      </c>
      <c r="N115" s="209" t="s">
        <v>49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157</v>
      </c>
      <c r="AT115" s="14" t="s">
        <v>152</v>
      </c>
      <c r="AU115" s="14" t="s">
        <v>88</v>
      </c>
      <c r="AY115" s="14" t="s">
        <v>150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23</v>
      </c>
      <c r="BK115" s="212">
        <f>ROUND(I115*H115,2)</f>
        <v>0</v>
      </c>
      <c r="BL115" s="14" t="s">
        <v>157</v>
      </c>
      <c r="BM115" s="14" t="s">
        <v>396</v>
      </c>
    </row>
    <row r="116" s="1" customFormat="1">
      <c r="B116" s="35"/>
      <c r="C116" s="36"/>
      <c r="D116" s="213" t="s">
        <v>159</v>
      </c>
      <c r="E116" s="36"/>
      <c r="F116" s="214" t="s">
        <v>222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159</v>
      </c>
      <c r="AU116" s="14" t="s">
        <v>88</v>
      </c>
    </row>
    <row r="117" s="1" customFormat="1">
      <c r="B117" s="35"/>
      <c r="C117" s="36"/>
      <c r="D117" s="213" t="s">
        <v>161</v>
      </c>
      <c r="E117" s="36"/>
      <c r="F117" s="216" t="s">
        <v>223</v>
      </c>
      <c r="G117" s="36"/>
      <c r="H117" s="36"/>
      <c r="I117" s="127"/>
      <c r="J117" s="36"/>
      <c r="K117" s="36"/>
      <c r="L117" s="40"/>
      <c r="M117" s="215"/>
      <c r="N117" s="76"/>
      <c r="O117" s="76"/>
      <c r="P117" s="76"/>
      <c r="Q117" s="76"/>
      <c r="R117" s="76"/>
      <c r="S117" s="76"/>
      <c r="T117" s="77"/>
      <c r="AT117" s="14" t="s">
        <v>161</v>
      </c>
      <c r="AU117" s="14" t="s">
        <v>88</v>
      </c>
    </row>
    <row r="118" s="11" customFormat="1">
      <c r="B118" s="217"/>
      <c r="C118" s="218"/>
      <c r="D118" s="213" t="s">
        <v>163</v>
      </c>
      <c r="E118" s="219" t="s">
        <v>22</v>
      </c>
      <c r="F118" s="220" t="s">
        <v>425</v>
      </c>
      <c r="G118" s="218"/>
      <c r="H118" s="221">
        <v>24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88</v>
      </c>
      <c r="AV118" s="11" t="s">
        <v>88</v>
      </c>
      <c r="AW118" s="11" t="s">
        <v>38</v>
      </c>
      <c r="AX118" s="11" t="s">
        <v>23</v>
      </c>
      <c r="AY118" s="227" t="s">
        <v>150</v>
      </c>
    </row>
    <row r="119" s="1" customFormat="1" ht="16.5" customHeight="1">
      <c r="B119" s="35"/>
      <c r="C119" s="201" t="s">
        <v>191</v>
      </c>
      <c r="D119" s="201" t="s">
        <v>152</v>
      </c>
      <c r="E119" s="202" t="s">
        <v>231</v>
      </c>
      <c r="F119" s="203" t="s">
        <v>232</v>
      </c>
      <c r="G119" s="204" t="s">
        <v>220</v>
      </c>
      <c r="H119" s="205">
        <v>24</v>
      </c>
      <c r="I119" s="206"/>
      <c r="J119" s="207">
        <f>ROUND(I119*H119,2)</f>
        <v>0</v>
      </c>
      <c r="K119" s="203" t="s">
        <v>156</v>
      </c>
      <c r="L119" s="40"/>
      <c r="M119" s="208" t="s">
        <v>22</v>
      </c>
      <c r="N119" s="209" t="s">
        <v>49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157</v>
      </c>
      <c r="AT119" s="14" t="s">
        <v>152</v>
      </c>
      <c r="AU119" s="14" t="s">
        <v>88</v>
      </c>
      <c r="AY119" s="14" t="s">
        <v>150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157</v>
      </c>
      <c r="BM119" s="14" t="s">
        <v>233</v>
      </c>
    </row>
    <row r="120" s="1" customFormat="1">
      <c r="B120" s="35"/>
      <c r="C120" s="36"/>
      <c r="D120" s="213" t="s">
        <v>159</v>
      </c>
      <c r="E120" s="36"/>
      <c r="F120" s="214" t="s">
        <v>234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159</v>
      </c>
      <c r="AU120" s="14" t="s">
        <v>88</v>
      </c>
    </row>
    <row r="121" s="1" customFormat="1">
      <c r="B121" s="35"/>
      <c r="C121" s="36"/>
      <c r="D121" s="213" t="s">
        <v>161</v>
      </c>
      <c r="E121" s="36"/>
      <c r="F121" s="216" t="s">
        <v>235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161</v>
      </c>
      <c r="AU121" s="14" t="s">
        <v>88</v>
      </c>
    </row>
    <row r="122" s="11" customFormat="1">
      <c r="B122" s="217"/>
      <c r="C122" s="218"/>
      <c r="D122" s="213" t="s">
        <v>163</v>
      </c>
      <c r="E122" s="219" t="s">
        <v>22</v>
      </c>
      <c r="F122" s="220" t="s">
        <v>425</v>
      </c>
      <c r="G122" s="218"/>
      <c r="H122" s="221">
        <v>24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88</v>
      </c>
      <c r="AV122" s="11" t="s">
        <v>88</v>
      </c>
      <c r="AW122" s="11" t="s">
        <v>38</v>
      </c>
      <c r="AX122" s="11" t="s">
        <v>23</v>
      </c>
      <c r="AY122" s="227" t="s">
        <v>150</v>
      </c>
    </row>
    <row r="123" s="1" customFormat="1" ht="16.5" customHeight="1">
      <c r="B123" s="35"/>
      <c r="C123" s="201" t="s">
        <v>206</v>
      </c>
      <c r="D123" s="201" t="s">
        <v>152</v>
      </c>
      <c r="E123" s="202" t="s">
        <v>237</v>
      </c>
      <c r="F123" s="203" t="s">
        <v>238</v>
      </c>
      <c r="G123" s="204" t="s">
        <v>220</v>
      </c>
      <c r="H123" s="205">
        <v>24</v>
      </c>
      <c r="I123" s="206"/>
      <c r="J123" s="207">
        <f>ROUND(I123*H123,2)</f>
        <v>0</v>
      </c>
      <c r="K123" s="203" t="s">
        <v>156</v>
      </c>
      <c r="L123" s="40"/>
      <c r="M123" s="208" t="s">
        <v>22</v>
      </c>
      <c r="N123" s="209" t="s">
        <v>49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157</v>
      </c>
      <c r="AT123" s="14" t="s">
        <v>152</v>
      </c>
      <c r="AU123" s="14" t="s">
        <v>88</v>
      </c>
      <c r="AY123" s="14" t="s">
        <v>150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23</v>
      </c>
      <c r="BK123" s="212">
        <f>ROUND(I123*H123,2)</f>
        <v>0</v>
      </c>
      <c r="BL123" s="14" t="s">
        <v>157</v>
      </c>
      <c r="BM123" s="14" t="s">
        <v>239</v>
      </c>
    </row>
    <row r="124" s="1" customFormat="1">
      <c r="B124" s="35"/>
      <c r="C124" s="36"/>
      <c r="D124" s="213" t="s">
        <v>159</v>
      </c>
      <c r="E124" s="36"/>
      <c r="F124" s="214" t="s">
        <v>240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159</v>
      </c>
      <c r="AU124" s="14" t="s">
        <v>88</v>
      </c>
    </row>
    <row r="125" s="1" customFormat="1">
      <c r="B125" s="35"/>
      <c r="C125" s="36"/>
      <c r="D125" s="213" t="s">
        <v>161</v>
      </c>
      <c r="E125" s="36"/>
      <c r="F125" s="216" t="s">
        <v>241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161</v>
      </c>
      <c r="AU125" s="14" t="s">
        <v>88</v>
      </c>
    </row>
    <row r="126" s="11" customFormat="1">
      <c r="B126" s="217"/>
      <c r="C126" s="218"/>
      <c r="D126" s="213" t="s">
        <v>163</v>
      </c>
      <c r="E126" s="219" t="s">
        <v>22</v>
      </c>
      <c r="F126" s="220" t="s">
        <v>425</v>
      </c>
      <c r="G126" s="218"/>
      <c r="H126" s="221">
        <v>24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88</v>
      </c>
      <c r="AV126" s="11" t="s">
        <v>88</v>
      </c>
      <c r="AW126" s="11" t="s">
        <v>38</v>
      </c>
      <c r="AX126" s="11" t="s">
        <v>23</v>
      </c>
      <c r="AY126" s="227" t="s">
        <v>150</v>
      </c>
    </row>
    <row r="127" s="1" customFormat="1" ht="16.5" customHeight="1">
      <c r="B127" s="35"/>
      <c r="C127" s="201" t="s">
        <v>28</v>
      </c>
      <c r="D127" s="201" t="s">
        <v>152</v>
      </c>
      <c r="E127" s="202" t="s">
        <v>243</v>
      </c>
      <c r="F127" s="203" t="s">
        <v>244</v>
      </c>
      <c r="G127" s="204" t="s">
        <v>220</v>
      </c>
      <c r="H127" s="205">
        <v>24</v>
      </c>
      <c r="I127" s="206"/>
      <c r="J127" s="207">
        <f>ROUND(I127*H127,2)</f>
        <v>0</v>
      </c>
      <c r="K127" s="203" t="s">
        <v>156</v>
      </c>
      <c r="L127" s="40"/>
      <c r="M127" s="208" t="s">
        <v>22</v>
      </c>
      <c r="N127" s="209" t="s">
        <v>49</v>
      </c>
      <c r="O127" s="76"/>
      <c r="P127" s="210">
        <f>O127*H127</f>
        <v>0</v>
      </c>
      <c r="Q127" s="210">
        <v>6.0000000000000002E-05</v>
      </c>
      <c r="R127" s="210">
        <f>Q127*H127</f>
        <v>0.0014400000000000001</v>
      </c>
      <c r="S127" s="210">
        <v>0</v>
      </c>
      <c r="T127" s="211">
        <f>S127*H127</f>
        <v>0</v>
      </c>
      <c r="AR127" s="14" t="s">
        <v>157</v>
      </c>
      <c r="AT127" s="14" t="s">
        <v>152</v>
      </c>
      <c r="AU127" s="14" t="s">
        <v>88</v>
      </c>
      <c r="AY127" s="14" t="s">
        <v>150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23</v>
      </c>
      <c r="BK127" s="212">
        <f>ROUND(I127*H127,2)</f>
        <v>0</v>
      </c>
      <c r="BL127" s="14" t="s">
        <v>157</v>
      </c>
      <c r="BM127" s="14" t="s">
        <v>245</v>
      </c>
    </row>
    <row r="128" s="1" customFormat="1">
      <c r="B128" s="35"/>
      <c r="C128" s="36"/>
      <c r="D128" s="213" t="s">
        <v>159</v>
      </c>
      <c r="E128" s="36"/>
      <c r="F128" s="214" t="s">
        <v>246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159</v>
      </c>
      <c r="AU128" s="14" t="s">
        <v>88</v>
      </c>
    </row>
    <row r="129" s="1" customFormat="1">
      <c r="B129" s="35"/>
      <c r="C129" s="36"/>
      <c r="D129" s="213" t="s">
        <v>161</v>
      </c>
      <c r="E129" s="36"/>
      <c r="F129" s="216" t="s">
        <v>247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161</v>
      </c>
      <c r="AU129" s="14" t="s">
        <v>88</v>
      </c>
    </row>
    <row r="130" s="11" customFormat="1">
      <c r="B130" s="217"/>
      <c r="C130" s="218"/>
      <c r="D130" s="213" t="s">
        <v>163</v>
      </c>
      <c r="E130" s="219" t="s">
        <v>22</v>
      </c>
      <c r="F130" s="220" t="s">
        <v>425</v>
      </c>
      <c r="G130" s="218"/>
      <c r="H130" s="221">
        <v>24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88</v>
      </c>
      <c r="AV130" s="11" t="s">
        <v>88</v>
      </c>
      <c r="AW130" s="11" t="s">
        <v>38</v>
      </c>
      <c r="AX130" s="11" t="s">
        <v>78</v>
      </c>
      <c r="AY130" s="227" t="s">
        <v>150</v>
      </c>
    </row>
    <row r="131" s="10" customFormat="1" ht="20.88" customHeight="1">
      <c r="B131" s="185"/>
      <c r="C131" s="186"/>
      <c r="D131" s="187" t="s">
        <v>77</v>
      </c>
      <c r="E131" s="199" t="s">
        <v>248</v>
      </c>
      <c r="F131" s="199" t="s">
        <v>249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SUM(P132:P152)</f>
        <v>0</v>
      </c>
      <c r="Q131" s="193"/>
      <c r="R131" s="194">
        <f>SUM(R132:R152)</f>
        <v>0</v>
      </c>
      <c r="S131" s="193"/>
      <c r="T131" s="195">
        <f>SUM(T132:T152)</f>
        <v>0</v>
      </c>
      <c r="AR131" s="196" t="s">
        <v>23</v>
      </c>
      <c r="AT131" s="197" t="s">
        <v>77</v>
      </c>
      <c r="AU131" s="197" t="s">
        <v>88</v>
      </c>
      <c r="AY131" s="196" t="s">
        <v>150</v>
      </c>
      <c r="BK131" s="198">
        <f>SUM(BK132:BK152)</f>
        <v>0</v>
      </c>
    </row>
    <row r="132" s="1" customFormat="1" ht="16.5" customHeight="1">
      <c r="B132" s="35"/>
      <c r="C132" s="201" t="s">
        <v>205</v>
      </c>
      <c r="D132" s="201" t="s">
        <v>152</v>
      </c>
      <c r="E132" s="202" t="s">
        <v>250</v>
      </c>
      <c r="F132" s="203" t="s">
        <v>251</v>
      </c>
      <c r="G132" s="204" t="s">
        <v>252</v>
      </c>
      <c r="H132" s="205">
        <v>91</v>
      </c>
      <c r="I132" s="206"/>
      <c r="J132" s="207">
        <f>ROUND(I132*H132,2)</f>
        <v>0</v>
      </c>
      <c r="K132" s="203" t="s">
        <v>156</v>
      </c>
      <c r="L132" s="40"/>
      <c r="M132" s="208" t="s">
        <v>22</v>
      </c>
      <c r="N132" s="209" t="s">
        <v>49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157</v>
      </c>
      <c r="AT132" s="14" t="s">
        <v>152</v>
      </c>
      <c r="AU132" s="14" t="s">
        <v>173</v>
      </c>
      <c r="AY132" s="14" t="s">
        <v>150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23</v>
      </c>
      <c r="BK132" s="212">
        <f>ROUND(I132*H132,2)</f>
        <v>0</v>
      </c>
      <c r="BL132" s="14" t="s">
        <v>157</v>
      </c>
      <c r="BM132" s="14" t="s">
        <v>253</v>
      </c>
    </row>
    <row r="133" s="1" customFormat="1">
      <c r="B133" s="35"/>
      <c r="C133" s="36"/>
      <c r="D133" s="213" t="s">
        <v>159</v>
      </c>
      <c r="E133" s="36"/>
      <c r="F133" s="214" t="s">
        <v>254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159</v>
      </c>
      <c r="AU133" s="14" t="s">
        <v>173</v>
      </c>
    </row>
    <row r="134" s="1" customFormat="1">
      <c r="B134" s="35"/>
      <c r="C134" s="36"/>
      <c r="D134" s="213" t="s">
        <v>161</v>
      </c>
      <c r="E134" s="36"/>
      <c r="F134" s="216" t="s">
        <v>255</v>
      </c>
      <c r="G134" s="36"/>
      <c r="H134" s="36"/>
      <c r="I134" s="127"/>
      <c r="J134" s="36"/>
      <c r="K134" s="36"/>
      <c r="L134" s="40"/>
      <c r="M134" s="215"/>
      <c r="N134" s="76"/>
      <c r="O134" s="76"/>
      <c r="P134" s="76"/>
      <c r="Q134" s="76"/>
      <c r="R134" s="76"/>
      <c r="S134" s="76"/>
      <c r="T134" s="77"/>
      <c r="AT134" s="14" t="s">
        <v>161</v>
      </c>
      <c r="AU134" s="14" t="s">
        <v>173</v>
      </c>
    </row>
    <row r="135" s="1" customFormat="1">
      <c r="B135" s="35"/>
      <c r="C135" s="36"/>
      <c r="D135" s="213" t="s">
        <v>178</v>
      </c>
      <c r="E135" s="36"/>
      <c r="F135" s="216" t="s">
        <v>256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178</v>
      </c>
      <c r="AU135" s="14" t="s">
        <v>173</v>
      </c>
    </row>
    <row r="136" s="11" customFormat="1">
      <c r="B136" s="217"/>
      <c r="C136" s="218"/>
      <c r="D136" s="213" t="s">
        <v>163</v>
      </c>
      <c r="E136" s="219" t="s">
        <v>22</v>
      </c>
      <c r="F136" s="220" t="s">
        <v>426</v>
      </c>
      <c r="G136" s="218"/>
      <c r="H136" s="221">
        <v>91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163</v>
      </c>
      <c r="AU136" s="227" t="s">
        <v>173</v>
      </c>
      <c r="AV136" s="11" t="s">
        <v>88</v>
      </c>
      <c r="AW136" s="11" t="s">
        <v>38</v>
      </c>
      <c r="AX136" s="11" t="s">
        <v>78</v>
      </c>
      <c r="AY136" s="227" t="s">
        <v>150</v>
      </c>
    </row>
    <row r="137" s="1" customFormat="1" ht="16.5" customHeight="1">
      <c r="B137" s="35"/>
      <c r="C137" s="201" t="s">
        <v>230</v>
      </c>
      <c r="D137" s="201" t="s">
        <v>152</v>
      </c>
      <c r="E137" s="202" t="s">
        <v>259</v>
      </c>
      <c r="F137" s="203" t="s">
        <v>260</v>
      </c>
      <c r="G137" s="204" t="s">
        <v>252</v>
      </c>
      <c r="H137" s="205">
        <v>182</v>
      </c>
      <c r="I137" s="206"/>
      <c r="J137" s="207">
        <f>ROUND(I137*H137,2)</f>
        <v>0</v>
      </c>
      <c r="K137" s="203" t="s">
        <v>156</v>
      </c>
      <c r="L137" s="40"/>
      <c r="M137" s="208" t="s">
        <v>22</v>
      </c>
      <c r="N137" s="209" t="s">
        <v>49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157</v>
      </c>
      <c r="AT137" s="14" t="s">
        <v>152</v>
      </c>
      <c r="AU137" s="14" t="s">
        <v>173</v>
      </c>
      <c r="AY137" s="14" t="s">
        <v>150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23</v>
      </c>
      <c r="BK137" s="212">
        <f>ROUND(I137*H137,2)</f>
        <v>0</v>
      </c>
      <c r="BL137" s="14" t="s">
        <v>157</v>
      </c>
      <c r="BM137" s="14" t="s">
        <v>261</v>
      </c>
    </row>
    <row r="138" s="1" customFormat="1">
      <c r="B138" s="35"/>
      <c r="C138" s="36"/>
      <c r="D138" s="213" t="s">
        <v>159</v>
      </c>
      <c r="E138" s="36"/>
      <c r="F138" s="214" t="s">
        <v>262</v>
      </c>
      <c r="G138" s="36"/>
      <c r="H138" s="36"/>
      <c r="I138" s="127"/>
      <c r="J138" s="36"/>
      <c r="K138" s="36"/>
      <c r="L138" s="40"/>
      <c r="M138" s="215"/>
      <c r="N138" s="76"/>
      <c r="O138" s="76"/>
      <c r="P138" s="76"/>
      <c r="Q138" s="76"/>
      <c r="R138" s="76"/>
      <c r="S138" s="76"/>
      <c r="T138" s="77"/>
      <c r="AT138" s="14" t="s">
        <v>159</v>
      </c>
      <c r="AU138" s="14" t="s">
        <v>173</v>
      </c>
    </row>
    <row r="139" s="1" customFormat="1">
      <c r="B139" s="35"/>
      <c r="C139" s="36"/>
      <c r="D139" s="213" t="s">
        <v>161</v>
      </c>
      <c r="E139" s="36"/>
      <c r="F139" s="216" t="s">
        <v>255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161</v>
      </c>
      <c r="AU139" s="14" t="s">
        <v>173</v>
      </c>
    </row>
    <row r="140" s="11" customFormat="1">
      <c r="B140" s="217"/>
      <c r="C140" s="218"/>
      <c r="D140" s="213" t="s">
        <v>163</v>
      </c>
      <c r="E140" s="219" t="s">
        <v>22</v>
      </c>
      <c r="F140" s="220" t="s">
        <v>427</v>
      </c>
      <c r="G140" s="218"/>
      <c r="H140" s="221">
        <v>182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163</v>
      </c>
      <c r="AU140" s="227" t="s">
        <v>173</v>
      </c>
      <c r="AV140" s="11" t="s">
        <v>88</v>
      </c>
      <c r="AW140" s="11" t="s">
        <v>38</v>
      </c>
      <c r="AX140" s="11" t="s">
        <v>23</v>
      </c>
      <c r="AY140" s="227" t="s">
        <v>150</v>
      </c>
    </row>
    <row r="141" s="1" customFormat="1" ht="16.5" customHeight="1">
      <c r="B141" s="35"/>
      <c r="C141" s="201" t="s">
        <v>236</v>
      </c>
      <c r="D141" s="201" t="s">
        <v>152</v>
      </c>
      <c r="E141" s="202" t="s">
        <v>265</v>
      </c>
      <c r="F141" s="203" t="s">
        <v>266</v>
      </c>
      <c r="G141" s="204" t="s">
        <v>252</v>
      </c>
      <c r="H141" s="205">
        <v>0.40000000000000002</v>
      </c>
      <c r="I141" s="206"/>
      <c r="J141" s="207">
        <f>ROUND(I141*H141,2)</f>
        <v>0</v>
      </c>
      <c r="K141" s="203" t="s">
        <v>156</v>
      </c>
      <c r="L141" s="40"/>
      <c r="M141" s="208" t="s">
        <v>22</v>
      </c>
      <c r="N141" s="209" t="s">
        <v>49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157</v>
      </c>
      <c r="AT141" s="14" t="s">
        <v>152</v>
      </c>
      <c r="AU141" s="14" t="s">
        <v>173</v>
      </c>
      <c r="AY141" s="14" t="s">
        <v>150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23</v>
      </c>
      <c r="BK141" s="212">
        <f>ROUND(I141*H141,2)</f>
        <v>0</v>
      </c>
      <c r="BL141" s="14" t="s">
        <v>157</v>
      </c>
      <c r="BM141" s="14" t="s">
        <v>267</v>
      </c>
    </row>
    <row r="142" s="1" customFormat="1">
      <c r="B142" s="35"/>
      <c r="C142" s="36"/>
      <c r="D142" s="213" t="s">
        <v>159</v>
      </c>
      <c r="E142" s="36"/>
      <c r="F142" s="214" t="s">
        <v>268</v>
      </c>
      <c r="G142" s="36"/>
      <c r="H142" s="36"/>
      <c r="I142" s="127"/>
      <c r="J142" s="36"/>
      <c r="K142" s="36"/>
      <c r="L142" s="40"/>
      <c r="M142" s="215"/>
      <c r="N142" s="76"/>
      <c r="O142" s="76"/>
      <c r="P142" s="76"/>
      <c r="Q142" s="76"/>
      <c r="R142" s="76"/>
      <c r="S142" s="76"/>
      <c r="T142" s="77"/>
      <c r="AT142" s="14" t="s">
        <v>159</v>
      </c>
      <c r="AU142" s="14" t="s">
        <v>173</v>
      </c>
    </row>
    <row r="143" s="1" customFormat="1">
      <c r="B143" s="35"/>
      <c r="C143" s="36"/>
      <c r="D143" s="213" t="s">
        <v>161</v>
      </c>
      <c r="E143" s="36"/>
      <c r="F143" s="216" t="s">
        <v>255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161</v>
      </c>
      <c r="AU143" s="14" t="s">
        <v>173</v>
      </c>
    </row>
    <row r="144" s="11" customFormat="1">
      <c r="B144" s="217"/>
      <c r="C144" s="218"/>
      <c r="D144" s="213" t="s">
        <v>163</v>
      </c>
      <c r="E144" s="219" t="s">
        <v>22</v>
      </c>
      <c r="F144" s="220" t="s">
        <v>340</v>
      </c>
      <c r="G144" s="218"/>
      <c r="H144" s="221">
        <v>0.40000000000000002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163</v>
      </c>
      <c r="AU144" s="227" t="s">
        <v>173</v>
      </c>
      <c r="AV144" s="11" t="s">
        <v>88</v>
      </c>
      <c r="AW144" s="11" t="s">
        <v>38</v>
      </c>
      <c r="AX144" s="11" t="s">
        <v>23</v>
      </c>
      <c r="AY144" s="227" t="s">
        <v>150</v>
      </c>
    </row>
    <row r="145" s="1" customFormat="1" ht="16.5" customHeight="1">
      <c r="B145" s="35"/>
      <c r="C145" s="201" t="s">
        <v>242</v>
      </c>
      <c r="D145" s="201" t="s">
        <v>152</v>
      </c>
      <c r="E145" s="202" t="s">
        <v>270</v>
      </c>
      <c r="F145" s="203" t="s">
        <v>271</v>
      </c>
      <c r="G145" s="204" t="s">
        <v>252</v>
      </c>
      <c r="H145" s="205">
        <v>0.80000000000000004</v>
      </c>
      <c r="I145" s="206"/>
      <c r="J145" s="207">
        <f>ROUND(I145*H145,2)</f>
        <v>0</v>
      </c>
      <c r="K145" s="203" t="s">
        <v>22</v>
      </c>
      <c r="L145" s="40"/>
      <c r="M145" s="208" t="s">
        <v>22</v>
      </c>
      <c r="N145" s="209" t="s">
        <v>49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157</v>
      </c>
      <c r="AT145" s="14" t="s">
        <v>152</v>
      </c>
      <c r="AU145" s="14" t="s">
        <v>173</v>
      </c>
      <c r="AY145" s="14" t="s">
        <v>150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23</v>
      </c>
      <c r="BK145" s="212">
        <f>ROUND(I145*H145,2)</f>
        <v>0</v>
      </c>
      <c r="BL145" s="14" t="s">
        <v>157</v>
      </c>
      <c r="BM145" s="14" t="s">
        <v>272</v>
      </c>
    </row>
    <row r="146" s="1" customFormat="1">
      <c r="B146" s="35"/>
      <c r="C146" s="36"/>
      <c r="D146" s="213" t="s">
        <v>159</v>
      </c>
      <c r="E146" s="36"/>
      <c r="F146" s="214" t="s">
        <v>273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159</v>
      </c>
      <c r="AU146" s="14" t="s">
        <v>173</v>
      </c>
    </row>
    <row r="147" s="1" customFormat="1">
      <c r="B147" s="35"/>
      <c r="C147" s="36"/>
      <c r="D147" s="213" t="s">
        <v>178</v>
      </c>
      <c r="E147" s="36"/>
      <c r="F147" s="216" t="s">
        <v>274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178</v>
      </c>
      <c r="AU147" s="14" t="s">
        <v>173</v>
      </c>
    </row>
    <row r="148" s="11" customFormat="1">
      <c r="B148" s="217"/>
      <c r="C148" s="218"/>
      <c r="D148" s="213" t="s">
        <v>163</v>
      </c>
      <c r="E148" s="219" t="s">
        <v>22</v>
      </c>
      <c r="F148" s="220" t="s">
        <v>341</v>
      </c>
      <c r="G148" s="218"/>
      <c r="H148" s="221">
        <v>0.80000000000000004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163</v>
      </c>
      <c r="AU148" s="227" t="s">
        <v>173</v>
      </c>
      <c r="AV148" s="11" t="s">
        <v>88</v>
      </c>
      <c r="AW148" s="11" t="s">
        <v>38</v>
      </c>
      <c r="AX148" s="11" t="s">
        <v>78</v>
      </c>
      <c r="AY148" s="227" t="s">
        <v>150</v>
      </c>
    </row>
    <row r="149" s="1" customFormat="1" ht="16.5" customHeight="1">
      <c r="B149" s="35"/>
      <c r="C149" s="201" t="s">
        <v>8</v>
      </c>
      <c r="D149" s="201" t="s">
        <v>152</v>
      </c>
      <c r="E149" s="202" t="s">
        <v>277</v>
      </c>
      <c r="F149" s="203" t="s">
        <v>278</v>
      </c>
      <c r="G149" s="204" t="s">
        <v>252</v>
      </c>
      <c r="H149" s="205">
        <v>1.76</v>
      </c>
      <c r="I149" s="206"/>
      <c r="J149" s="207">
        <f>ROUND(I149*H149,2)</f>
        <v>0</v>
      </c>
      <c r="K149" s="203" t="s">
        <v>156</v>
      </c>
      <c r="L149" s="40"/>
      <c r="M149" s="208" t="s">
        <v>22</v>
      </c>
      <c r="N149" s="209" t="s">
        <v>49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157</v>
      </c>
      <c r="AT149" s="14" t="s">
        <v>152</v>
      </c>
      <c r="AU149" s="14" t="s">
        <v>173</v>
      </c>
      <c r="AY149" s="14" t="s">
        <v>150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23</v>
      </c>
      <c r="BK149" s="212">
        <f>ROUND(I149*H149,2)</f>
        <v>0</v>
      </c>
      <c r="BL149" s="14" t="s">
        <v>157</v>
      </c>
      <c r="BM149" s="14" t="s">
        <v>279</v>
      </c>
    </row>
    <row r="150" s="1" customFormat="1">
      <c r="B150" s="35"/>
      <c r="C150" s="36"/>
      <c r="D150" s="213" t="s">
        <v>159</v>
      </c>
      <c r="E150" s="36"/>
      <c r="F150" s="214" t="s">
        <v>280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159</v>
      </c>
      <c r="AU150" s="14" t="s">
        <v>173</v>
      </c>
    </row>
    <row r="151" s="1" customFormat="1">
      <c r="B151" s="35"/>
      <c r="C151" s="36"/>
      <c r="D151" s="213" t="s">
        <v>161</v>
      </c>
      <c r="E151" s="36"/>
      <c r="F151" s="216" t="s">
        <v>281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161</v>
      </c>
      <c r="AU151" s="14" t="s">
        <v>173</v>
      </c>
    </row>
    <row r="152" s="11" customFormat="1">
      <c r="B152" s="217"/>
      <c r="C152" s="218"/>
      <c r="D152" s="213" t="s">
        <v>163</v>
      </c>
      <c r="E152" s="219" t="s">
        <v>22</v>
      </c>
      <c r="F152" s="220" t="s">
        <v>428</v>
      </c>
      <c r="G152" s="218"/>
      <c r="H152" s="221">
        <v>1.76</v>
      </c>
      <c r="I152" s="222"/>
      <c r="J152" s="218"/>
      <c r="K152" s="218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7" t="s">
        <v>163</v>
      </c>
      <c r="AU152" s="227" t="s">
        <v>173</v>
      </c>
      <c r="AV152" s="11" t="s">
        <v>88</v>
      </c>
      <c r="AW152" s="11" t="s">
        <v>38</v>
      </c>
      <c r="AX152" s="11" t="s">
        <v>78</v>
      </c>
      <c r="AY152" s="227" t="s">
        <v>150</v>
      </c>
    </row>
    <row r="153" s="1" customFormat="1" ht="6.96" customHeight="1">
      <c r="B153" s="54"/>
      <c r="C153" s="55"/>
      <c r="D153" s="55"/>
      <c r="E153" s="55"/>
      <c r="F153" s="55"/>
      <c r="G153" s="55"/>
      <c r="H153" s="55"/>
      <c r="I153" s="151"/>
      <c r="J153" s="55"/>
      <c r="K153" s="55"/>
      <c r="L153" s="40"/>
    </row>
  </sheetData>
  <sheetProtection sheet="1" autoFilter="0" formatColumns="0" formatRows="0" objects="1" scenarios="1" spinCount="100000" saltValue="C+LEpnzNHoRvkZFj8mblOooCX4uT9r2YQps93ImebnqM6jRD55YcN7a+uifExPQCmYpTGz/UCQLa0VsprKmScg==" hashValue="okkRfayNXr7WsBYDEC5eemqH6F+av5MZ9G6C0nnkC0E3Y1XEQd30+zzTcG+0lVj/Hba3IYaQj7vofmCDbIeB5Q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119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429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22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430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430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431</v>
      </c>
      <c r="I24" s="129" t="s">
        <v>33</v>
      </c>
      <c r="J24" s="14" t="s">
        <v>22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ROUND(J81,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ROUND((SUM(BE81:BE104)),  2)</f>
        <v>0</v>
      </c>
      <c r="I33" s="140">
        <v>0.20999999999999999</v>
      </c>
      <c r="J33" s="139">
        <f>ROUND(((SUM(BE81:BE104))*I33),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ROUND((SUM(BF81:BF104)),  2)</f>
        <v>0</v>
      </c>
      <c r="I34" s="140">
        <v>0.14999999999999999</v>
      </c>
      <c r="J34" s="139">
        <f>ROUND(((SUM(BF81:BF104))*I34),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ROUND((SUM(BG81:BG104)),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ROUND((SUM(BH81:BH104)),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ROUND((SUM(BI81:BI104)),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86.11 - VRN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Obec Nové Dvory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Obec Nové Dvory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S4A,s.r.o.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J81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432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8" customFormat="1" ht="19.92" customHeight="1">
      <c r="B61" s="168"/>
      <c r="C61" s="169"/>
      <c r="D61" s="170" t="s">
        <v>433</v>
      </c>
      <c r="E61" s="171"/>
      <c r="F61" s="171"/>
      <c r="G61" s="171"/>
      <c r="H61" s="171"/>
      <c r="I61" s="172"/>
      <c r="J61" s="173">
        <f>J83</f>
        <v>0</v>
      </c>
      <c r="K61" s="169"/>
      <c r="L61" s="174"/>
    </row>
    <row r="62" s="1" customFormat="1" ht="21.84" customHeight="1">
      <c r="B62" s="35"/>
      <c r="C62" s="36"/>
      <c r="D62" s="36"/>
      <c r="E62" s="36"/>
      <c r="F62" s="36"/>
      <c r="G62" s="36"/>
      <c r="H62" s="36"/>
      <c r="I62" s="127"/>
      <c r="J62" s="36"/>
      <c r="K62" s="36"/>
      <c r="L62" s="40"/>
    </row>
    <row r="63" s="1" customFormat="1" ht="6.96" customHeight="1">
      <c r="B63" s="54"/>
      <c r="C63" s="55"/>
      <c r="D63" s="55"/>
      <c r="E63" s="55"/>
      <c r="F63" s="55"/>
      <c r="G63" s="55"/>
      <c r="H63" s="55"/>
      <c r="I63" s="151"/>
      <c r="J63" s="55"/>
      <c r="K63" s="55"/>
      <c r="L63" s="40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54"/>
      <c r="J67" s="57"/>
      <c r="K67" s="57"/>
      <c r="L67" s="40"/>
    </row>
    <row r="68" s="1" customFormat="1" ht="24.96" customHeight="1">
      <c r="B68" s="35"/>
      <c r="C68" s="20" t="s">
        <v>135</v>
      </c>
      <c r="D68" s="36"/>
      <c r="E68" s="36"/>
      <c r="F68" s="36"/>
      <c r="G68" s="36"/>
      <c r="H68" s="36"/>
      <c r="I68" s="127"/>
      <c r="J68" s="36"/>
      <c r="K68" s="36"/>
      <c r="L68" s="40"/>
    </row>
    <row r="69" s="1" customFormat="1" ht="6.96" customHeight="1">
      <c r="B69" s="35"/>
      <c r="C69" s="36"/>
      <c r="D69" s="36"/>
      <c r="E69" s="36"/>
      <c r="F69" s="36"/>
      <c r="G69" s="36"/>
      <c r="H69" s="36"/>
      <c r="I69" s="127"/>
      <c r="J69" s="36"/>
      <c r="K69" s="36"/>
      <c r="L69" s="40"/>
    </row>
    <row r="70" s="1" customFormat="1" ht="12" customHeight="1">
      <c r="B70" s="35"/>
      <c r="C70" s="29" t="s">
        <v>16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16.5" customHeight="1">
      <c r="B71" s="35"/>
      <c r="C71" s="36"/>
      <c r="D71" s="36"/>
      <c r="E71" s="155" t="str">
        <f>E7</f>
        <v>Opravy ulic v Kolíně</v>
      </c>
      <c r="F71" s="29"/>
      <c r="G71" s="29"/>
      <c r="H71" s="29"/>
      <c r="I71" s="127"/>
      <c r="J71" s="36"/>
      <c r="K71" s="36"/>
      <c r="L71" s="40"/>
    </row>
    <row r="72" s="1" customFormat="1" ht="12" customHeight="1">
      <c r="B72" s="35"/>
      <c r="C72" s="29" t="s">
        <v>121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61" t="str">
        <f>E9</f>
        <v>86.11 - VRN</v>
      </c>
      <c r="F73" s="36"/>
      <c r="G73" s="36"/>
      <c r="H73" s="36"/>
      <c r="I73" s="127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2" customHeight="1">
      <c r="B75" s="35"/>
      <c r="C75" s="29" t="s">
        <v>24</v>
      </c>
      <c r="D75" s="36"/>
      <c r="E75" s="36"/>
      <c r="F75" s="24" t="str">
        <f>F12</f>
        <v>Obec Nové Dvory</v>
      </c>
      <c r="G75" s="36"/>
      <c r="H75" s="36"/>
      <c r="I75" s="129" t="s">
        <v>26</v>
      </c>
      <c r="J75" s="64" t="str">
        <f>IF(J12="","",J12)</f>
        <v>17. 8. 2021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3.65" customHeight="1">
      <c r="B77" s="35"/>
      <c r="C77" s="29" t="s">
        <v>30</v>
      </c>
      <c r="D77" s="36"/>
      <c r="E77" s="36"/>
      <c r="F77" s="24" t="str">
        <f>E15</f>
        <v>Obec Nové Dvory</v>
      </c>
      <c r="G77" s="36"/>
      <c r="H77" s="36"/>
      <c r="I77" s="129" t="s">
        <v>36</v>
      </c>
      <c r="J77" s="33" t="str">
        <f>E21</f>
        <v>Ing. Lucie Dvořáková</v>
      </c>
      <c r="K77" s="36"/>
      <c r="L77" s="40"/>
    </row>
    <row r="78" s="1" customFormat="1" ht="13.65" customHeight="1">
      <c r="B78" s="35"/>
      <c r="C78" s="29" t="s">
        <v>34</v>
      </c>
      <c r="D78" s="36"/>
      <c r="E78" s="36"/>
      <c r="F78" s="24" t="str">
        <f>IF(E18="","",E18)</f>
        <v>Vyplň údaj</v>
      </c>
      <c r="G78" s="36"/>
      <c r="H78" s="36"/>
      <c r="I78" s="129" t="s">
        <v>39</v>
      </c>
      <c r="J78" s="33" t="str">
        <f>E24</f>
        <v>S4A,s.r.o.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27"/>
      <c r="J79" s="36"/>
      <c r="K79" s="36"/>
      <c r="L79" s="40"/>
    </row>
    <row r="80" s="9" customFormat="1" ht="29.28" customHeight="1">
      <c r="B80" s="175"/>
      <c r="C80" s="176" t="s">
        <v>136</v>
      </c>
      <c r="D80" s="177" t="s">
        <v>63</v>
      </c>
      <c r="E80" s="177" t="s">
        <v>59</v>
      </c>
      <c r="F80" s="177" t="s">
        <v>60</v>
      </c>
      <c r="G80" s="177" t="s">
        <v>137</v>
      </c>
      <c r="H80" s="177" t="s">
        <v>138</v>
      </c>
      <c r="I80" s="178" t="s">
        <v>139</v>
      </c>
      <c r="J80" s="177" t="s">
        <v>127</v>
      </c>
      <c r="K80" s="179" t="s">
        <v>140</v>
      </c>
      <c r="L80" s="180"/>
      <c r="M80" s="84" t="s">
        <v>22</v>
      </c>
      <c r="N80" s="85" t="s">
        <v>48</v>
      </c>
      <c r="O80" s="85" t="s">
        <v>141</v>
      </c>
      <c r="P80" s="85" t="s">
        <v>142</v>
      </c>
      <c r="Q80" s="85" t="s">
        <v>143</v>
      </c>
      <c r="R80" s="85" t="s">
        <v>144</v>
      </c>
      <c r="S80" s="85" t="s">
        <v>145</v>
      </c>
      <c r="T80" s="86" t="s">
        <v>146</v>
      </c>
    </row>
    <row r="81" s="1" customFormat="1" ht="22.8" customHeight="1">
      <c r="B81" s="35"/>
      <c r="C81" s="91" t="s">
        <v>147</v>
      </c>
      <c r="D81" s="36"/>
      <c r="E81" s="36"/>
      <c r="F81" s="36"/>
      <c r="G81" s="36"/>
      <c r="H81" s="36"/>
      <c r="I81" s="127"/>
      <c r="J81" s="181">
        <f>BK81</f>
        <v>0</v>
      </c>
      <c r="K81" s="36"/>
      <c r="L81" s="40"/>
      <c r="M81" s="87"/>
      <c r="N81" s="88"/>
      <c r="O81" s="88"/>
      <c r="P81" s="182">
        <f>P82</f>
        <v>0</v>
      </c>
      <c r="Q81" s="88"/>
      <c r="R81" s="182">
        <f>R82</f>
        <v>0</v>
      </c>
      <c r="S81" s="88"/>
      <c r="T81" s="183">
        <f>T82</f>
        <v>0</v>
      </c>
      <c r="AT81" s="14" t="s">
        <v>77</v>
      </c>
      <c r="AU81" s="14" t="s">
        <v>128</v>
      </c>
      <c r="BK81" s="184">
        <f>BK82</f>
        <v>0</v>
      </c>
    </row>
    <row r="82" s="10" customFormat="1" ht="25.92" customHeight="1">
      <c r="B82" s="185"/>
      <c r="C82" s="186"/>
      <c r="D82" s="187" t="s">
        <v>77</v>
      </c>
      <c r="E82" s="188" t="s">
        <v>117</v>
      </c>
      <c r="F82" s="188" t="s">
        <v>434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AR82" s="196" t="s">
        <v>171</v>
      </c>
      <c r="AT82" s="197" t="s">
        <v>77</v>
      </c>
      <c r="AU82" s="197" t="s">
        <v>78</v>
      </c>
      <c r="AY82" s="196" t="s">
        <v>150</v>
      </c>
      <c r="BK82" s="198">
        <f>BK83</f>
        <v>0</v>
      </c>
    </row>
    <row r="83" s="10" customFormat="1" ht="22.8" customHeight="1">
      <c r="B83" s="185"/>
      <c r="C83" s="186"/>
      <c r="D83" s="187" t="s">
        <v>77</v>
      </c>
      <c r="E83" s="199" t="s">
        <v>78</v>
      </c>
      <c r="F83" s="199" t="s">
        <v>434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SUM(P84:P104)</f>
        <v>0</v>
      </c>
      <c r="Q83" s="193"/>
      <c r="R83" s="194">
        <f>SUM(R84:R104)</f>
        <v>0</v>
      </c>
      <c r="S83" s="193"/>
      <c r="T83" s="195">
        <f>SUM(T84:T104)</f>
        <v>0</v>
      </c>
      <c r="AR83" s="196" t="s">
        <v>171</v>
      </c>
      <c r="AT83" s="197" t="s">
        <v>77</v>
      </c>
      <c r="AU83" s="197" t="s">
        <v>23</v>
      </c>
      <c r="AY83" s="196" t="s">
        <v>150</v>
      </c>
      <c r="BK83" s="198">
        <f>SUM(BK84:BK104)</f>
        <v>0</v>
      </c>
    </row>
    <row r="84" s="1" customFormat="1" ht="16.5" customHeight="1">
      <c r="B84" s="35"/>
      <c r="C84" s="201" t="s">
        <v>23</v>
      </c>
      <c r="D84" s="201" t="s">
        <v>152</v>
      </c>
      <c r="E84" s="202" t="s">
        <v>435</v>
      </c>
      <c r="F84" s="203" t="s">
        <v>436</v>
      </c>
      <c r="G84" s="204" t="s">
        <v>437</v>
      </c>
      <c r="H84" s="205">
        <v>1</v>
      </c>
      <c r="I84" s="206"/>
      <c r="J84" s="207">
        <f>ROUND(I84*H84,2)</f>
        <v>0</v>
      </c>
      <c r="K84" s="203" t="s">
        <v>22</v>
      </c>
      <c r="L84" s="40"/>
      <c r="M84" s="208" t="s">
        <v>22</v>
      </c>
      <c r="N84" s="209" t="s">
        <v>49</v>
      </c>
      <c r="O84" s="76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14" t="s">
        <v>438</v>
      </c>
      <c r="AT84" s="14" t="s">
        <v>152</v>
      </c>
      <c r="AU84" s="14" t="s">
        <v>88</v>
      </c>
      <c r="AY84" s="14" t="s">
        <v>150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4" t="s">
        <v>23</v>
      </c>
      <c r="BK84" s="212">
        <f>ROUND(I84*H84,2)</f>
        <v>0</v>
      </c>
      <c r="BL84" s="14" t="s">
        <v>438</v>
      </c>
      <c r="BM84" s="14" t="s">
        <v>439</v>
      </c>
    </row>
    <row r="85" s="1" customFormat="1">
      <c r="B85" s="35"/>
      <c r="C85" s="36"/>
      <c r="D85" s="213" t="s">
        <v>159</v>
      </c>
      <c r="E85" s="36"/>
      <c r="F85" s="214" t="s">
        <v>440</v>
      </c>
      <c r="G85" s="36"/>
      <c r="H85" s="36"/>
      <c r="I85" s="127"/>
      <c r="J85" s="36"/>
      <c r="K85" s="36"/>
      <c r="L85" s="40"/>
      <c r="M85" s="215"/>
      <c r="N85" s="76"/>
      <c r="O85" s="76"/>
      <c r="P85" s="76"/>
      <c r="Q85" s="76"/>
      <c r="R85" s="76"/>
      <c r="S85" s="76"/>
      <c r="T85" s="77"/>
      <c r="AT85" s="14" t="s">
        <v>159</v>
      </c>
      <c r="AU85" s="14" t="s">
        <v>88</v>
      </c>
    </row>
    <row r="86" s="1" customFormat="1">
      <c r="B86" s="35"/>
      <c r="C86" s="36"/>
      <c r="D86" s="213" t="s">
        <v>178</v>
      </c>
      <c r="E86" s="36"/>
      <c r="F86" s="216" t="s">
        <v>441</v>
      </c>
      <c r="G86" s="36"/>
      <c r="H86" s="36"/>
      <c r="I86" s="127"/>
      <c r="J86" s="36"/>
      <c r="K86" s="36"/>
      <c r="L86" s="40"/>
      <c r="M86" s="215"/>
      <c r="N86" s="76"/>
      <c r="O86" s="76"/>
      <c r="P86" s="76"/>
      <c r="Q86" s="76"/>
      <c r="R86" s="76"/>
      <c r="S86" s="76"/>
      <c r="T86" s="77"/>
      <c r="AT86" s="14" t="s">
        <v>178</v>
      </c>
      <c r="AU86" s="14" t="s">
        <v>88</v>
      </c>
    </row>
    <row r="87" s="1" customFormat="1" ht="16.5" customHeight="1">
      <c r="B87" s="35"/>
      <c r="C87" s="201" t="s">
        <v>88</v>
      </c>
      <c r="D87" s="201" t="s">
        <v>152</v>
      </c>
      <c r="E87" s="202" t="s">
        <v>442</v>
      </c>
      <c r="F87" s="203" t="s">
        <v>443</v>
      </c>
      <c r="G87" s="204" t="s">
        <v>437</v>
      </c>
      <c r="H87" s="205">
        <v>1</v>
      </c>
      <c r="I87" s="206"/>
      <c r="J87" s="207">
        <f>ROUND(I87*H87,2)</f>
        <v>0</v>
      </c>
      <c r="K87" s="203" t="s">
        <v>22</v>
      </c>
      <c r="L87" s="40"/>
      <c r="M87" s="208" t="s">
        <v>22</v>
      </c>
      <c r="N87" s="209" t="s">
        <v>49</v>
      </c>
      <c r="O87" s="76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14" t="s">
        <v>438</v>
      </c>
      <c r="AT87" s="14" t="s">
        <v>152</v>
      </c>
      <c r="AU87" s="14" t="s">
        <v>88</v>
      </c>
      <c r="AY87" s="14" t="s">
        <v>150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23</v>
      </c>
      <c r="BK87" s="212">
        <f>ROUND(I87*H87,2)</f>
        <v>0</v>
      </c>
      <c r="BL87" s="14" t="s">
        <v>438</v>
      </c>
      <c r="BM87" s="14" t="s">
        <v>444</v>
      </c>
    </row>
    <row r="88" s="1" customFormat="1">
      <c r="B88" s="35"/>
      <c r="C88" s="36"/>
      <c r="D88" s="213" t="s">
        <v>159</v>
      </c>
      <c r="E88" s="36"/>
      <c r="F88" s="214" t="s">
        <v>445</v>
      </c>
      <c r="G88" s="36"/>
      <c r="H88" s="36"/>
      <c r="I88" s="127"/>
      <c r="J88" s="36"/>
      <c r="K88" s="36"/>
      <c r="L88" s="40"/>
      <c r="M88" s="215"/>
      <c r="N88" s="76"/>
      <c r="O88" s="76"/>
      <c r="P88" s="76"/>
      <c r="Q88" s="76"/>
      <c r="R88" s="76"/>
      <c r="S88" s="76"/>
      <c r="T88" s="77"/>
      <c r="AT88" s="14" t="s">
        <v>159</v>
      </c>
      <c r="AU88" s="14" t="s">
        <v>88</v>
      </c>
    </row>
    <row r="89" s="1" customFormat="1" ht="16.5" customHeight="1">
      <c r="B89" s="35"/>
      <c r="C89" s="201" t="s">
        <v>173</v>
      </c>
      <c r="D89" s="201" t="s">
        <v>152</v>
      </c>
      <c r="E89" s="202" t="s">
        <v>446</v>
      </c>
      <c r="F89" s="203" t="s">
        <v>447</v>
      </c>
      <c r="G89" s="204" t="s">
        <v>437</v>
      </c>
      <c r="H89" s="205">
        <v>1</v>
      </c>
      <c r="I89" s="206"/>
      <c r="J89" s="207">
        <f>ROUND(I89*H89,2)</f>
        <v>0</v>
      </c>
      <c r="K89" s="203" t="s">
        <v>22</v>
      </c>
      <c r="L89" s="40"/>
      <c r="M89" s="208" t="s">
        <v>22</v>
      </c>
      <c r="N89" s="209" t="s">
        <v>49</v>
      </c>
      <c r="O89" s="76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4" t="s">
        <v>438</v>
      </c>
      <c r="AT89" s="14" t="s">
        <v>152</v>
      </c>
      <c r="AU89" s="14" t="s">
        <v>88</v>
      </c>
      <c r="AY89" s="14" t="s">
        <v>150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23</v>
      </c>
      <c r="BK89" s="212">
        <f>ROUND(I89*H89,2)</f>
        <v>0</v>
      </c>
      <c r="BL89" s="14" t="s">
        <v>438</v>
      </c>
      <c r="BM89" s="14" t="s">
        <v>448</v>
      </c>
    </row>
    <row r="90" s="1" customFormat="1">
      <c r="B90" s="35"/>
      <c r="C90" s="36"/>
      <c r="D90" s="213" t="s">
        <v>159</v>
      </c>
      <c r="E90" s="36"/>
      <c r="F90" s="214" t="s">
        <v>449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159</v>
      </c>
      <c r="AU90" s="14" t="s">
        <v>88</v>
      </c>
    </row>
    <row r="91" s="1" customFormat="1">
      <c r="B91" s="35"/>
      <c r="C91" s="36"/>
      <c r="D91" s="213" t="s">
        <v>178</v>
      </c>
      <c r="E91" s="36"/>
      <c r="F91" s="216" t="s">
        <v>450</v>
      </c>
      <c r="G91" s="36"/>
      <c r="H91" s="36"/>
      <c r="I91" s="127"/>
      <c r="J91" s="36"/>
      <c r="K91" s="36"/>
      <c r="L91" s="40"/>
      <c r="M91" s="215"/>
      <c r="N91" s="76"/>
      <c r="O91" s="76"/>
      <c r="P91" s="76"/>
      <c r="Q91" s="76"/>
      <c r="R91" s="76"/>
      <c r="S91" s="76"/>
      <c r="T91" s="77"/>
      <c r="AT91" s="14" t="s">
        <v>178</v>
      </c>
      <c r="AU91" s="14" t="s">
        <v>88</v>
      </c>
    </row>
    <row r="92" s="1" customFormat="1" ht="16.5" customHeight="1">
      <c r="B92" s="35"/>
      <c r="C92" s="201" t="s">
        <v>157</v>
      </c>
      <c r="D92" s="201" t="s">
        <v>152</v>
      </c>
      <c r="E92" s="202" t="s">
        <v>451</v>
      </c>
      <c r="F92" s="203" t="s">
        <v>452</v>
      </c>
      <c r="G92" s="204" t="s">
        <v>437</v>
      </c>
      <c r="H92" s="205">
        <v>1</v>
      </c>
      <c r="I92" s="206"/>
      <c r="J92" s="207">
        <f>ROUND(I92*H92,2)</f>
        <v>0</v>
      </c>
      <c r="K92" s="203" t="s">
        <v>22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4" t="s">
        <v>438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438</v>
      </c>
      <c r="BM92" s="14" t="s">
        <v>453</v>
      </c>
    </row>
    <row r="93" s="1" customFormat="1">
      <c r="B93" s="35"/>
      <c r="C93" s="36"/>
      <c r="D93" s="213" t="s">
        <v>159</v>
      </c>
      <c r="E93" s="36"/>
      <c r="F93" s="214" t="s">
        <v>454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 ht="16.5" customHeight="1">
      <c r="B94" s="35"/>
      <c r="C94" s="201" t="s">
        <v>171</v>
      </c>
      <c r="D94" s="201" t="s">
        <v>152</v>
      </c>
      <c r="E94" s="202" t="s">
        <v>455</v>
      </c>
      <c r="F94" s="203" t="s">
        <v>456</v>
      </c>
      <c r="G94" s="204" t="s">
        <v>437</v>
      </c>
      <c r="H94" s="205">
        <v>1</v>
      </c>
      <c r="I94" s="206"/>
      <c r="J94" s="207">
        <f>ROUND(I94*H94,2)</f>
        <v>0</v>
      </c>
      <c r="K94" s="203" t="s">
        <v>22</v>
      </c>
      <c r="L94" s="40"/>
      <c r="M94" s="208" t="s">
        <v>22</v>
      </c>
      <c r="N94" s="209" t="s">
        <v>49</v>
      </c>
      <c r="O94" s="7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4" t="s">
        <v>438</v>
      </c>
      <c r="AT94" s="14" t="s">
        <v>152</v>
      </c>
      <c r="AU94" s="14" t="s">
        <v>88</v>
      </c>
      <c r="AY94" s="14" t="s">
        <v>150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23</v>
      </c>
      <c r="BK94" s="212">
        <f>ROUND(I94*H94,2)</f>
        <v>0</v>
      </c>
      <c r="BL94" s="14" t="s">
        <v>438</v>
      </c>
      <c r="BM94" s="14" t="s">
        <v>457</v>
      </c>
    </row>
    <row r="95" s="1" customFormat="1">
      <c r="B95" s="35"/>
      <c r="C95" s="36"/>
      <c r="D95" s="213" t="s">
        <v>159</v>
      </c>
      <c r="E95" s="36"/>
      <c r="F95" s="214" t="s">
        <v>458</v>
      </c>
      <c r="G95" s="36"/>
      <c r="H95" s="36"/>
      <c r="I95" s="127"/>
      <c r="J95" s="36"/>
      <c r="K95" s="36"/>
      <c r="L95" s="40"/>
      <c r="M95" s="215"/>
      <c r="N95" s="76"/>
      <c r="O95" s="76"/>
      <c r="P95" s="76"/>
      <c r="Q95" s="76"/>
      <c r="R95" s="76"/>
      <c r="S95" s="76"/>
      <c r="T95" s="77"/>
      <c r="AT95" s="14" t="s">
        <v>159</v>
      </c>
      <c r="AU95" s="14" t="s">
        <v>88</v>
      </c>
    </row>
    <row r="96" s="1" customFormat="1">
      <c r="B96" s="35"/>
      <c r="C96" s="36"/>
      <c r="D96" s="213" t="s">
        <v>178</v>
      </c>
      <c r="E96" s="36"/>
      <c r="F96" s="216" t="s">
        <v>459</v>
      </c>
      <c r="G96" s="36"/>
      <c r="H96" s="36"/>
      <c r="I96" s="127"/>
      <c r="J96" s="36"/>
      <c r="K96" s="36"/>
      <c r="L96" s="40"/>
      <c r="M96" s="215"/>
      <c r="N96" s="76"/>
      <c r="O96" s="76"/>
      <c r="P96" s="76"/>
      <c r="Q96" s="76"/>
      <c r="R96" s="76"/>
      <c r="S96" s="76"/>
      <c r="T96" s="77"/>
      <c r="AT96" s="14" t="s">
        <v>178</v>
      </c>
      <c r="AU96" s="14" t="s">
        <v>88</v>
      </c>
    </row>
    <row r="97" s="1" customFormat="1" ht="16.5" customHeight="1">
      <c r="B97" s="35"/>
      <c r="C97" s="201" t="s">
        <v>193</v>
      </c>
      <c r="D97" s="201" t="s">
        <v>152</v>
      </c>
      <c r="E97" s="202" t="s">
        <v>460</v>
      </c>
      <c r="F97" s="203" t="s">
        <v>461</v>
      </c>
      <c r="G97" s="204" t="s">
        <v>437</v>
      </c>
      <c r="H97" s="205">
        <v>1</v>
      </c>
      <c r="I97" s="206"/>
      <c r="J97" s="207">
        <f>ROUND(I97*H97,2)</f>
        <v>0</v>
      </c>
      <c r="K97" s="203" t="s">
        <v>22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438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438</v>
      </c>
      <c r="BM97" s="14" t="s">
        <v>462</v>
      </c>
    </row>
    <row r="98" s="1" customFormat="1">
      <c r="B98" s="35"/>
      <c r="C98" s="36"/>
      <c r="D98" s="213" t="s">
        <v>159</v>
      </c>
      <c r="E98" s="36"/>
      <c r="F98" s="214" t="s">
        <v>463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464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" customFormat="1" ht="16.5" customHeight="1">
      <c r="B100" s="35"/>
      <c r="C100" s="201" t="s">
        <v>199</v>
      </c>
      <c r="D100" s="201" t="s">
        <v>152</v>
      </c>
      <c r="E100" s="202" t="s">
        <v>465</v>
      </c>
      <c r="F100" s="203" t="s">
        <v>466</v>
      </c>
      <c r="G100" s="204" t="s">
        <v>437</v>
      </c>
      <c r="H100" s="205">
        <v>1</v>
      </c>
      <c r="I100" s="206"/>
      <c r="J100" s="207">
        <f>ROUND(I100*H100,2)</f>
        <v>0</v>
      </c>
      <c r="K100" s="203" t="s">
        <v>22</v>
      </c>
      <c r="L100" s="40"/>
      <c r="M100" s="208" t="s">
        <v>22</v>
      </c>
      <c r="N100" s="209" t="s">
        <v>49</v>
      </c>
      <c r="O100" s="7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14" t="s">
        <v>438</v>
      </c>
      <c r="AT100" s="14" t="s">
        <v>152</v>
      </c>
      <c r="AU100" s="14" t="s">
        <v>88</v>
      </c>
      <c r="AY100" s="14" t="s">
        <v>150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23</v>
      </c>
      <c r="BK100" s="212">
        <f>ROUND(I100*H100,2)</f>
        <v>0</v>
      </c>
      <c r="BL100" s="14" t="s">
        <v>438</v>
      </c>
      <c r="BM100" s="14" t="s">
        <v>467</v>
      </c>
    </row>
    <row r="101" s="1" customFormat="1">
      <c r="B101" s="35"/>
      <c r="C101" s="36"/>
      <c r="D101" s="213" t="s">
        <v>159</v>
      </c>
      <c r="E101" s="36"/>
      <c r="F101" s="214" t="s">
        <v>468</v>
      </c>
      <c r="G101" s="36"/>
      <c r="H101" s="36"/>
      <c r="I101" s="127"/>
      <c r="J101" s="36"/>
      <c r="K101" s="36"/>
      <c r="L101" s="40"/>
      <c r="M101" s="215"/>
      <c r="N101" s="76"/>
      <c r="O101" s="76"/>
      <c r="P101" s="76"/>
      <c r="Q101" s="76"/>
      <c r="R101" s="76"/>
      <c r="S101" s="76"/>
      <c r="T101" s="77"/>
      <c r="AT101" s="14" t="s">
        <v>159</v>
      </c>
      <c r="AU101" s="14" t="s">
        <v>88</v>
      </c>
    </row>
    <row r="102" s="1" customFormat="1" ht="16.5" customHeight="1">
      <c r="B102" s="35"/>
      <c r="C102" s="201" t="s">
        <v>191</v>
      </c>
      <c r="D102" s="201" t="s">
        <v>152</v>
      </c>
      <c r="E102" s="202" t="s">
        <v>469</v>
      </c>
      <c r="F102" s="203" t="s">
        <v>470</v>
      </c>
      <c r="G102" s="204" t="s">
        <v>437</v>
      </c>
      <c r="H102" s="205">
        <v>1</v>
      </c>
      <c r="I102" s="206"/>
      <c r="J102" s="207">
        <f>ROUND(I102*H102,2)</f>
        <v>0</v>
      </c>
      <c r="K102" s="203" t="s">
        <v>22</v>
      </c>
      <c r="L102" s="40"/>
      <c r="M102" s="208" t="s">
        <v>22</v>
      </c>
      <c r="N102" s="209" t="s">
        <v>49</v>
      </c>
      <c r="O102" s="76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4" t="s">
        <v>471</v>
      </c>
      <c r="AT102" s="14" t="s">
        <v>152</v>
      </c>
      <c r="AU102" s="14" t="s">
        <v>88</v>
      </c>
      <c r="AY102" s="14" t="s">
        <v>150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23</v>
      </c>
      <c r="BK102" s="212">
        <f>ROUND(I102*H102,2)</f>
        <v>0</v>
      </c>
      <c r="BL102" s="14" t="s">
        <v>471</v>
      </c>
      <c r="BM102" s="14" t="s">
        <v>472</v>
      </c>
    </row>
    <row r="103" s="1" customFormat="1">
      <c r="B103" s="35"/>
      <c r="C103" s="36"/>
      <c r="D103" s="213" t="s">
        <v>159</v>
      </c>
      <c r="E103" s="36"/>
      <c r="F103" s="214" t="s">
        <v>473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159</v>
      </c>
      <c r="AU103" s="14" t="s">
        <v>88</v>
      </c>
    </row>
    <row r="104" s="1" customFormat="1">
      <c r="B104" s="35"/>
      <c r="C104" s="36"/>
      <c r="D104" s="213" t="s">
        <v>178</v>
      </c>
      <c r="E104" s="36"/>
      <c r="F104" s="216" t="s">
        <v>474</v>
      </c>
      <c r="G104" s="36"/>
      <c r="H104" s="36"/>
      <c r="I104" s="127"/>
      <c r="J104" s="36"/>
      <c r="K104" s="36"/>
      <c r="L104" s="40"/>
      <c r="M104" s="231"/>
      <c r="N104" s="232"/>
      <c r="O104" s="232"/>
      <c r="P104" s="232"/>
      <c r="Q104" s="232"/>
      <c r="R104" s="232"/>
      <c r="S104" s="232"/>
      <c r="T104" s="233"/>
      <c r="AT104" s="14" t="s">
        <v>178</v>
      </c>
      <c r="AU104" s="14" t="s">
        <v>88</v>
      </c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1"/>
      <c r="J105" s="55"/>
      <c r="K105" s="55"/>
      <c r="L105" s="40"/>
    </row>
  </sheetData>
  <sheetProtection sheet="1" autoFilter="0" formatColumns="0" formatRows="0" objects="1" scenarios="1" spinCount="100000" saltValue="i0DvyomS2jDLo7TmGCk02Kt8RUlZ3t2tpH5+ZENhODjAsa9Hm9eZCuwfQ+XXSGnqBMK4CuYpOBcgksTlQ7KIrg==" hashValue="vKicNTEmqPgJcGk9LKK0+spqfr2TrwN4s4lo6sJPufYZ/EBXODH4DDwXwFUFoqpGwAqKhxYAu0MlypJd8G9A/A==" algorithmName="SHA-512" password="CC35"/>
  <autoFilter ref="C80:K10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4" customWidth="1"/>
    <col min="2" max="2" width="1.664063" style="234" customWidth="1"/>
    <col min="3" max="4" width="5" style="234" customWidth="1"/>
    <col min="5" max="5" width="11.67" style="234" customWidth="1"/>
    <col min="6" max="6" width="9.17" style="234" customWidth="1"/>
    <col min="7" max="7" width="5" style="234" customWidth="1"/>
    <col min="8" max="8" width="77.83" style="234" customWidth="1"/>
    <col min="9" max="10" width="20" style="234" customWidth="1"/>
    <col min="11" max="11" width="1.664063" style="234" customWidth="1"/>
  </cols>
  <sheetData>
    <row r="1" ht="37.5" customHeight="1"/>
    <row r="2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2" customFormat="1" ht="45" customHeight="1">
      <c r="B3" s="238"/>
      <c r="C3" s="239" t="s">
        <v>475</v>
      </c>
      <c r="D3" s="239"/>
      <c r="E3" s="239"/>
      <c r="F3" s="239"/>
      <c r="G3" s="239"/>
      <c r="H3" s="239"/>
      <c r="I3" s="239"/>
      <c r="J3" s="239"/>
      <c r="K3" s="240"/>
    </row>
    <row r="4" ht="25.5" customHeight="1">
      <c r="B4" s="241"/>
      <c r="C4" s="242" t="s">
        <v>476</v>
      </c>
      <c r="D4" s="242"/>
      <c r="E4" s="242"/>
      <c r="F4" s="242"/>
      <c r="G4" s="242"/>
      <c r="H4" s="242"/>
      <c r="I4" s="242"/>
      <c r="J4" s="242"/>
      <c r="K4" s="243"/>
    </row>
    <row r="5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ht="15" customHeight="1">
      <c r="B6" s="241"/>
      <c r="C6" s="245" t="s">
        <v>477</v>
      </c>
      <c r="D6" s="245"/>
      <c r="E6" s="245"/>
      <c r="F6" s="245"/>
      <c r="G6" s="245"/>
      <c r="H6" s="245"/>
      <c r="I6" s="245"/>
      <c r="J6" s="245"/>
      <c r="K6" s="243"/>
    </row>
    <row r="7" ht="15" customHeight="1">
      <c r="B7" s="246"/>
      <c r="C7" s="245" t="s">
        <v>478</v>
      </c>
      <c r="D7" s="245"/>
      <c r="E7" s="245"/>
      <c r="F7" s="245"/>
      <c r="G7" s="245"/>
      <c r="H7" s="245"/>
      <c r="I7" s="245"/>
      <c r="J7" s="245"/>
      <c r="K7" s="243"/>
    </row>
    <row r="8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ht="15" customHeight="1">
      <c r="B9" s="246"/>
      <c r="C9" s="245" t="s">
        <v>479</v>
      </c>
      <c r="D9" s="245"/>
      <c r="E9" s="245"/>
      <c r="F9" s="245"/>
      <c r="G9" s="245"/>
      <c r="H9" s="245"/>
      <c r="I9" s="245"/>
      <c r="J9" s="245"/>
      <c r="K9" s="243"/>
    </row>
    <row r="10" ht="15" customHeight="1">
      <c r="B10" s="246"/>
      <c r="C10" s="245"/>
      <c r="D10" s="245" t="s">
        <v>480</v>
      </c>
      <c r="E10" s="245"/>
      <c r="F10" s="245"/>
      <c r="G10" s="245"/>
      <c r="H10" s="245"/>
      <c r="I10" s="245"/>
      <c r="J10" s="245"/>
      <c r="K10" s="243"/>
    </row>
    <row r="11" ht="15" customHeight="1">
      <c r="B11" s="246"/>
      <c r="C11" s="247"/>
      <c r="D11" s="245" t="s">
        <v>481</v>
      </c>
      <c r="E11" s="245"/>
      <c r="F11" s="245"/>
      <c r="G11" s="245"/>
      <c r="H11" s="245"/>
      <c r="I11" s="245"/>
      <c r="J11" s="245"/>
      <c r="K11" s="243"/>
    </row>
    <row r="12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ht="15" customHeight="1">
      <c r="B13" s="246"/>
      <c r="C13" s="247"/>
      <c r="D13" s="248" t="s">
        <v>482</v>
      </c>
      <c r="E13" s="245"/>
      <c r="F13" s="245"/>
      <c r="G13" s="245"/>
      <c r="H13" s="245"/>
      <c r="I13" s="245"/>
      <c r="J13" s="245"/>
      <c r="K13" s="243"/>
    </row>
    <row r="14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ht="15" customHeight="1">
      <c r="B15" s="246"/>
      <c r="C15" s="247"/>
      <c r="D15" s="245" t="s">
        <v>483</v>
      </c>
      <c r="E15" s="245"/>
      <c r="F15" s="245"/>
      <c r="G15" s="245"/>
      <c r="H15" s="245"/>
      <c r="I15" s="245"/>
      <c r="J15" s="245"/>
      <c r="K15" s="243"/>
    </row>
    <row r="16" ht="15" customHeight="1">
      <c r="B16" s="246"/>
      <c r="C16" s="247"/>
      <c r="D16" s="245" t="s">
        <v>484</v>
      </c>
      <c r="E16" s="245"/>
      <c r="F16" s="245"/>
      <c r="G16" s="245"/>
      <c r="H16" s="245"/>
      <c r="I16" s="245"/>
      <c r="J16" s="245"/>
      <c r="K16" s="243"/>
    </row>
    <row r="17" ht="15" customHeight="1">
      <c r="B17" s="246"/>
      <c r="C17" s="247"/>
      <c r="D17" s="245" t="s">
        <v>485</v>
      </c>
      <c r="E17" s="245"/>
      <c r="F17" s="245"/>
      <c r="G17" s="245"/>
      <c r="H17" s="245"/>
      <c r="I17" s="245"/>
      <c r="J17" s="245"/>
      <c r="K17" s="243"/>
    </row>
    <row r="18" ht="15" customHeight="1">
      <c r="B18" s="246"/>
      <c r="C18" s="247"/>
      <c r="D18" s="247"/>
      <c r="E18" s="249" t="s">
        <v>85</v>
      </c>
      <c r="F18" s="245" t="s">
        <v>486</v>
      </c>
      <c r="G18" s="245"/>
      <c r="H18" s="245"/>
      <c r="I18" s="245"/>
      <c r="J18" s="245"/>
      <c r="K18" s="243"/>
    </row>
    <row r="19" ht="15" customHeight="1">
      <c r="B19" s="246"/>
      <c r="C19" s="247"/>
      <c r="D19" s="247"/>
      <c r="E19" s="249" t="s">
        <v>487</v>
      </c>
      <c r="F19" s="245" t="s">
        <v>488</v>
      </c>
      <c r="G19" s="245"/>
      <c r="H19" s="245"/>
      <c r="I19" s="245"/>
      <c r="J19" s="245"/>
      <c r="K19" s="243"/>
    </row>
    <row r="20" ht="15" customHeight="1">
      <c r="B20" s="246"/>
      <c r="C20" s="247"/>
      <c r="D20" s="247"/>
      <c r="E20" s="249" t="s">
        <v>489</v>
      </c>
      <c r="F20" s="245" t="s">
        <v>490</v>
      </c>
      <c r="G20" s="245"/>
      <c r="H20" s="245"/>
      <c r="I20" s="245"/>
      <c r="J20" s="245"/>
      <c r="K20" s="243"/>
    </row>
    <row r="21" ht="15" customHeight="1">
      <c r="B21" s="246"/>
      <c r="C21" s="247"/>
      <c r="D21" s="247"/>
      <c r="E21" s="249" t="s">
        <v>491</v>
      </c>
      <c r="F21" s="245" t="s">
        <v>492</v>
      </c>
      <c r="G21" s="245"/>
      <c r="H21" s="245"/>
      <c r="I21" s="245"/>
      <c r="J21" s="245"/>
      <c r="K21" s="243"/>
    </row>
    <row r="22" ht="15" customHeight="1">
      <c r="B22" s="246"/>
      <c r="C22" s="247"/>
      <c r="D22" s="247"/>
      <c r="E22" s="249" t="s">
        <v>118</v>
      </c>
      <c r="F22" s="245" t="s">
        <v>493</v>
      </c>
      <c r="G22" s="245"/>
      <c r="H22" s="245"/>
      <c r="I22" s="245"/>
      <c r="J22" s="245"/>
      <c r="K22" s="243"/>
    </row>
    <row r="23" ht="15" customHeight="1">
      <c r="B23" s="246"/>
      <c r="C23" s="247"/>
      <c r="D23" s="247"/>
      <c r="E23" s="249" t="s">
        <v>494</v>
      </c>
      <c r="F23" s="245" t="s">
        <v>495</v>
      </c>
      <c r="G23" s="245"/>
      <c r="H23" s="245"/>
      <c r="I23" s="245"/>
      <c r="J23" s="245"/>
      <c r="K23" s="243"/>
    </row>
    <row r="24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ht="15" customHeight="1">
      <c r="B25" s="246"/>
      <c r="C25" s="245" t="s">
        <v>496</v>
      </c>
      <c r="D25" s="245"/>
      <c r="E25" s="245"/>
      <c r="F25" s="245"/>
      <c r="G25" s="245"/>
      <c r="H25" s="245"/>
      <c r="I25" s="245"/>
      <c r="J25" s="245"/>
      <c r="K25" s="243"/>
    </row>
    <row r="26" ht="15" customHeight="1">
      <c r="B26" s="246"/>
      <c r="C26" s="245" t="s">
        <v>497</v>
      </c>
      <c r="D26" s="245"/>
      <c r="E26" s="245"/>
      <c r="F26" s="245"/>
      <c r="G26" s="245"/>
      <c r="H26" s="245"/>
      <c r="I26" s="245"/>
      <c r="J26" s="245"/>
      <c r="K26" s="243"/>
    </row>
    <row r="27" ht="15" customHeight="1">
      <c r="B27" s="246"/>
      <c r="C27" s="245"/>
      <c r="D27" s="245" t="s">
        <v>498</v>
      </c>
      <c r="E27" s="245"/>
      <c r="F27" s="245"/>
      <c r="G27" s="245"/>
      <c r="H27" s="245"/>
      <c r="I27" s="245"/>
      <c r="J27" s="245"/>
      <c r="K27" s="243"/>
    </row>
    <row r="28" ht="15" customHeight="1">
      <c r="B28" s="246"/>
      <c r="C28" s="247"/>
      <c r="D28" s="245" t="s">
        <v>499</v>
      </c>
      <c r="E28" s="245"/>
      <c r="F28" s="245"/>
      <c r="G28" s="245"/>
      <c r="H28" s="245"/>
      <c r="I28" s="245"/>
      <c r="J28" s="245"/>
      <c r="K28" s="243"/>
    </row>
    <row r="29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ht="15" customHeight="1">
      <c r="B30" s="246"/>
      <c r="C30" s="247"/>
      <c r="D30" s="245" t="s">
        <v>500</v>
      </c>
      <c r="E30" s="245"/>
      <c r="F30" s="245"/>
      <c r="G30" s="245"/>
      <c r="H30" s="245"/>
      <c r="I30" s="245"/>
      <c r="J30" s="245"/>
      <c r="K30" s="243"/>
    </row>
    <row r="31" ht="15" customHeight="1">
      <c r="B31" s="246"/>
      <c r="C31" s="247"/>
      <c r="D31" s="245" t="s">
        <v>501</v>
      </c>
      <c r="E31" s="245"/>
      <c r="F31" s="245"/>
      <c r="G31" s="245"/>
      <c r="H31" s="245"/>
      <c r="I31" s="245"/>
      <c r="J31" s="245"/>
      <c r="K31" s="243"/>
    </row>
    <row r="32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ht="15" customHeight="1">
      <c r="B33" s="246"/>
      <c r="C33" s="247"/>
      <c r="D33" s="245" t="s">
        <v>502</v>
      </c>
      <c r="E33" s="245"/>
      <c r="F33" s="245"/>
      <c r="G33" s="245"/>
      <c r="H33" s="245"/>
      <c r="I33" s="245"/>
      <c r="J33" s="245"/>
      <c r="K33" s="243"/>
    </row>
    <row r="34" ht="15" customHeight="1">
      <c r="B34" s="246"/>
      <c r="C34" s="247"/>
      <c r="D34" s="245" t="s">
        <v>503</v>
      </c>
      <c r="E34" s="245"/>
      <c r="F34" s="245"/>
      <c r="G34" s="245"/>
      <c r="H34" s="245"/>
      <c r="I34" s="245"/>
      <c r="J34" s="245"/>
      <c r="K34" s="243"/>
    </row>
    <row r="35" ht="15" customHeight="1">
      <c r="B35" s="246"/>
      <c r="C35" s="247"/>
      <c r="D35" s="245" t="s">
        <v>504</v>
      </c>
      <c r="E35" s="245"/>
      <c r="F35" s="245"/>
      <c r="G35" s="245"/>
      <c r="H35" s="245"/>
      <c r="I35" s="245"/>
      <c r="J35" s="245"/>
      <c r="K35" s="243"/>
    </row>
    <row r="36" ht="15" customHeight="1">
      <c r="B36" s="246"/>
      <c r="C36" s="247"/>
      <c r="D36" s="245"/>
      <c r="E36" s="248" t="s">
        <v>136</v>
      </c>
      <c r="F36" s="245"/>
      <c r="G36" s="245" t="s">
        <v>505</v>
      </c>
      <c r="H36" s="245"/>
      <c r="I36" s="245"/>
      <c r="J36" s="245"/>
      <c r="K36" s="243"/>
    </row>
    <row r="37" ht="30.75" customHeight="1">
      <c r="B37" s="246"/>
      <c r="C37" s="247"/>
      <c r="D37" s="245"/>
      <c r="E37" s="248" t="s">
        <v>506</v>
      </c>
      <c r="F37" s="245"/>
      <c r="G37" s="245" t="s">
        <v>507</v>
      </c>
      <c r="H37" s="245"/>
      <c r="I37" s="245"/>
      <c r="J37" s="245"/>
      <c r="K37" s="243"/>
    </row>
    <row r="38" ht="15" customHeight="1">
      <c r="B38" s="246"/>
      <c r="C38" s="247"/>
      <c r="D38" s="245"/>
      <c r="E38" s="248" t="s">
        <v>59</v>
      </c>
      <c r="F38" s="245"/>
      <c r="G38" s="245" t="s">
        <v>508</v>
      </c>
      <c r="H38" s="245"/>
      <c r="I38" s="245"/>
      <c r="J38" s="245"/>
      <c r="K38" s="243"/>
    </row>
    <row r="39" ht="15" customHeight="1">
      <c r="B39" s="246"/>
      <c r="C39" s="247"/>
      <c r="D39" s="245"/>
      <c r="E39" s="248" t="s">
        <v>60</v>
      </c>
      <c r="F39" s="245"/>
      <c r="G39" s="245" t="s">
        <v>509</v>
      </c>
      <c r="H39" s="245"/>
      <c r="I39" s="245"/>
      <c r="J39" s="245"/>
      <c r="K39" s="243"/>
    </row>
    <row r="40" ht="15" customHeight="1">
      <c r="B40" s="246"/>
      <c r="C40" s="247"/>
      <c r="D40" s="245"/>
      <c r="E40" s="248" t="s">
        <v>137</v>
      </c>
      <c r="F40" s="245"/>
      <c r="G40" s="245" t="s">
        <v>510</v>
      </c>
      <c r="H40" s="245"/>
      <c r="I40" s="245"/>
      <c r="J40" s="245"/>
      <c r="K40" s="243"/>
    </row>
    <row r="41" ht="15" customHeight="1">
      <c r="B41" s="246"/>
      <c r="C41" s="247"/>
      <c r="D41" s="245"/>
      <c r="E41" s="248" t="s">
        <v>138</v>
      </c>
      <c r="F41" s="245"/>
      <c r="G41" s="245" t="s">
        <v>511</v>
      </c>
      <c r="H41" s="245"/>
      <c r="I41" s="245"/>
      <c r="J41" s="245"/>
      <c r="K41" s="243"/>
    </row>
    <row r="42" ht="15" customHeight="1">
      <c r="B42" s="246"/>
      <c r="C42" s="247"/>
      <c r="D42" s="245"/>
      <c r="E42" s="248" t="s">
        <v>512</v>
      </c>
      <c r="F42" s="245"/>
      <c r="G42" s="245" t="s">
        <v>513</v>
      </c>
      <c r="H42" s="245"/>
      <c r="I42" s="245"/>
      <c r="J42" s="245"/>
      <c r="K42" s="243"/>
    </row>
    <row r="43" ht="15" customHeight="1">
      <c r="B43" s="246"/>
      <c r="C43" s="247"/>
      <c r="D43" s="245"/>
      <c r="E43" s="248"/>
      <c r="F43" s="245"/>
      <c r="G43" s="245" t="s">
        <v>514</v>
      </c>
      <c r="H43" s="245"/>
      <c r="I43" s="245"/>
      <c r="J43" s="245"/>
      <c r="K43" s="243"/>
    </row>
    <row r="44" ht="15" customHeight="1">
      <c r="B44" s="246"/>
      <c r="C44" s="247"/>
      <c r="D44" s="245"/>
      <c r="E44" s="248" t="s">
        <v>515</v>
      </c>
      <c r="F44" s="245"/>
      <c r="G44" s="245" t="s">
        <v>516</v>
      </c>
      <c r="H44" s="245"/>
      <c r="I44" s="245"/>
      <c r="J44" s="245"/>
      <c r="K44" s="243"/>
    </row>
    <row r="45" ht="15" customHeight="1">
      <c r="B45" s="246"/>
      <c r="C45" s="247"/>
      <c r="D45" s="245"/>
      <c r="E45" s="248" t="s">
        <v>140</v>
      </c>
      <c r="F45" s="245"/>
      <c r="G45" s="245" t="s">
        <v>517</v>
      </c>
      <c r="H45" s="245"/>
      <c r="I45" s="245"/>
      <c r="J45" s="245"/>
      <c r="K45" s="243"/>
    </row>
    <row r="46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ht="15" customHeight="1">
      <c r="B47" s="246"/>
      <c r="C47" s="247"/>
      <c r="D47" s="245" t="s">
        <v>518</v>
      </c>
      <c r="E47" s="245"/>
      <c r="F47" s="245"/>
      <c r="G47" s="245"/>
      <c r="H47" s="245"/>
      <c r="I47" s="245"/>
      <c r="J47" s="245"/>
      <c r="K47" s="243"/>
    </row>
    <row r="48" ht="15" customHeight="1">
      <c r="B48" s="246"/>
      <c r="C48" s="247"/>
      <c r="D48" s="247"/>
      <c r="E48" s="245" t="s">
        <v>519</v>
      </c>
      <c r="F48" s="245"/>
      <c r="G48" s="245"/>
      <c r="H48" s="245"/>
      <c r="I48" s="245"/>
      <c r="J48" s="245"/>
      <c r="K48" s="243"/>
    </row>
    <row r="49" ht="15" customHeight="1">
      <c r="B49" s="246"/>
      <c r="C49" s="247"/>
      <c r="D49" s="247"/>
      <c r="E49" s="245" t="s">
        <v>520</v>
      </c>
      <c r="F49" s="245"/>
      <c r="G49" s="245"/>
      <c r="H49" s="245"/>
      <c r="I49" s="245"/>
      <c r="J49" s="245"/>
      <c r="K49" s="243"/>
    </row>
    <row r="50" ht="15" customHeight="1">
      <c r="B50" s="246"/>
      <c r="C50" s="247"/>
      <c r="D50" s="247"/>
      <c r="E50" s="245" t="s">
        <v>521</v>
      </c>
      <c r="F50" s="245"/>
      <c r="G50" s="245"/>
      <c r="H50" s="245"/>
      <c r="I50" s="245"/>
      <c r="J50" s="245"/>
      <c r="K50" s="243"/>
    </row>
    <row r="51" ht="15" customHeight="1">
      <c r="B51" s="246"/>
      <c r="C51" s="247"/>
      <c r="D51" s="245" t="s">
        <v>522</v>
      </c>
      <c r="E51" s="245"/>
      <c r="F51" s="245"/>
      <c r="G51" s="245"/>
      <c r="H51" s="245"/>
      <c r="I51" s="245"/>
      <c r="J51" s="245"/>
      <c r="K51" s="243"/>
    </row>
    <row r="52" ht="25.5" customHeight="1">
      <c r="B52" s="241"/>
      <c r="C52" s="242" t="s">
        <v>523</v>
      </c>
      <c r="D52" s="242"/>
      <c r="E52" s="242"/>
      <c r="F52" s="242"/>
      <c r="G52" s="242"/>
      <c r="H52" s="242"/>
      <c r="I52" s="242"/>
      <c r="J52" s="242"/>
      <c r="K52" s="243"/>
    </row>
    <row r="53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ht="15" customHeight="1">
      <c r="B54" s="241"/>
      <c r="C54" s="245" t="s">
        <v>524</v>
      </c>
      <c r="D54" s="245"/>
      <c r="E54" s="245"/>
      <c r="F54" s="245"/>
      <c r="G54" s="245"/>
      <c r="H54" s="245"/>
      <c r="I54" s="245"/>
      <c r="J54" s="245"/>
      <c r="K54" s="243"/>
    </row>
    <row r="55" ht="15" customHeight="1">
      <c r="B55" s="241"/>
      <c r="C55" s="245" t="s">
        <v>525</v>
      </c>
      <c r="D55" s="245"/>
      <c r="E55" s="245"/>
      <c r="F55" s="245"/>
      <c r="G55" s="245"/>
      <c r="H55" s="245"/>
      <c r="I55" s="245"/>
      <c r="J55" s="245"/>
      <c r="K55" s="243"/>
    </row>
    <row r="56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ht="15" customHeight="1">
      <c r="B57" s="241"/>
      <c r="C57" s="245" t="s">
        <v>526</v>
      </c>
      <c r="D57" s="245"/>
      <c r="E57" s="245"/>
      <c r="F57" s="245"/>
      <c r="G57" s="245"/>
      <c r="H57" s="245"/>
      <c r="I57" s="245"/>
      <c r="J57" s="245"/>
      <c r="K57" s="243"/>
    </row>
    <row r="58" ht="15" customHeight="1">
      <c r="B58" s="241"/>
      <c r="C58" s="247"/>
      <c r="D58" s="245" t="s">
        <v>527</v>
      </c>
      <c r="E58" s="245"/>
      <c r="F58" s="245"/>
      <c r="G58" s="245"/>
      <c r="H58" s="245"/>
      <c r="I58" s="245"/>
      <c r="J58" s="245"/>
      <c r="K58" s="243"/>
    </row>
    <row r="59" ht="15" customHeight="1">
      <c r="B59" s="241"/>
      <c r="C59" s="247"/>
      <c r="D59" s="245" t="s">
        <v>528</v>
      </c>
      <c r="E59" s="245"/>
      <c r="F59" s="245"/>
      <c r="G59" s="245"/>
      <c r="H59" s="245"/>
      <c r="I59" s="245"/>
      <c r="J59" s="245"/>
      <c r="K59" s="243"/>
    </row>
    <row r="60" ht="15" customHeight="1">
      <c r="B60" s="241"/>
      <c r="C60" s="247"/>
      <c r="D60" s="245" t="s">
        <v>529</v>
      </c>
      <c r="E60" s="245"/>
      <c r="F60" s="245"/>
      <c r="G60" s="245"/>
      <c r="H60" s="245"/>
      <c r="I60" s="245"/>
      <c r="J60" s="245"/>
      <c r="K60" s="243"/>
    </row>
    <row r="61" ht="15" customHeight="1">
      <c r="B61" s="241"/>
      <c r="C61" s="247"/>
      <c r="D61" s="245" t="s">
        <v>530</v>
      </c>
      <c r="E61" s="245"/>
      <c r="F61" s="245"/>
      <c r="G61" s="245"/>
      <c r="H61" s="245"/>
      <c r="I61" s="245"/>
      <c r="J61" s="245"/>
      <c r="K61" s="243"/>
    </row>
    <row r="62" ht="15" customHeight="1">
      <c r="B62" s="241"/>
      <c r="C62" s="247"/>
      <c r="D62" s="250" t="s">
        <v>531</v>
      </c>
      <c r="E62" s="250"/>
      <c r="F62" s="250"/>
      <c r="G62" s="250"/>
      <c r="H62" s="250"/>
      <c r="I62" s="250"/>
      <c r="J62" s="250"/>
      <c r="K62" s="243"/>
    </row>
    <row r="63" ht="15" customHeight="1">
      <c r="B63" s="241"/>
      <c r="C63" s="247"/>
      <c r="D63" s="245" t="s">
        <v>532</v>
      </c>
      <c r="E63" s="245"/>
      <c r="F63" s="245"/>
      <c r="G63" s="245"/>
      <c r="H63" s="245"/>
      <c r="I63" s="245"/>
      <c r="J63" s="245"/>
      <c r="K63" s="243"/>
    </row>
    <row r="64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ht="15" customHeight="1">
      <c r="B65" s="241"/>
      <c r="C65" s="247"/>
      <c r="D65" s="245" t="s">
        <v>533</v>
      </c>
      <c r="E65" s="245"/>
      <c r="F65" s="245"/>
      <c r="G65" s="245"/>
      <c r="H65" s="245"/>
      <c r="I65" s="245"/>
      <c r="J65" s="245"/>
      <c r="K65" s="243"/>
    </row>
    <row r="66" ht="15" customHeight="1">
      <c r="B66" s="241"/>
      <c r="C66" s="247"/>
      <c r="D66" s="250" t="s">
        <v>534</v>
      </c>
      <c r="E66" s="250"/>
      <c r="F66" s="250"/>
      <c r="G66" s="250"/>
      <c r="H66" s="250"/>
      <c r="I66" s="250"/>
      <c r="J66" s="250"/>
      <c r="K66" s="243"/>
    </row>
    <row r="67" ht="15" customHeight="1">
      <c r="B67" s="241"/>
      <c r="C67" s="247"/>
      <c r="D67" s="245" t="s">
        <v>535</v>
      </c>
      <c r="E67" s="245"/>
      <c r="F67" s="245"/>
      <c r="G67" s="245"/>
      <c r="H67" s="245"/>
      <c r="I67" s="245"/>
      <c r="J67" s="245"/>
      <c r="K67" s="243"/>
    </row>
    <row r="68" ht="15" customHeight="1">
      <c r="B68" s="241"/>
      <c r="C68" s="247"/>
      <c r="D68" s="245" t="s">
        <v>536</v>
      </c>
      <c r="E68" s="245"/>
      <c r="F68" s="245"/>
      <c r="G68" s="245"/>
      <c r="H68" s="245"/>
      <c r="I68" s="245"/>
      <c r="J68" s="245"/>
      <c r="K68" s="243"/>
    </row>
    <row r="69" ht="15" customHeight="1">
      <c r="B69" s="241"/>
      <c r="C69" s="247"/>
      <c r="D69" s="245" t="s">
        <v>537</v>
      </c>
      <c r="E69" s="245"/>
      <c r="F69" s="245"/>
      <c r="G69" s="245"/>
      <c r="H69" s="245"/>
      <c r="I69" s="245"/>
      <c r="J69" s="245"/>
      <c r="K69" s="243"/>
    </row>
    <row r="70" ht="15" customHeight="1">
      <c r="B70" s="241"/>
      <c r="C70" s="247"/>
      <c r="D70" s="245" t="s">
        <v>538</v>
      </c>
      <c r="E70" s="245"/>
      <c r="F70" s="245"/>
      <c r="G70" s="245"/>
      <c r="H70" s="245"/>
      <c r="I70" s="245"/>
      <c r="J70" s="245"/>
      <c r="K70" s="243"/>
    </row>
    <row r="7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ht="45" customHeight="1">
      <c r="B75" s="260"/>
      <c r="C75" s="261" t="s">
        <v>539</v>
      </c>
      <c r="D75" s="261"/>
      <c r="E75" s="261"/>
      <c r="F75" s="261"/>
      <c r="G75" s="261"/>
      <c r="H75" s="261"/>
      <c r="I75" s="261"/>
      <c r="J75" s="261"/>
      <c r="K75" s="262"/>
    </row>
    <row r="76" ht="17.25" customHeight="1">
      <c r="B76" s="260"/>
      <c r="C76" s="263" t="s">
        <v>540</v>
      </c>
      <c r="D76" s="263"/>
      <c r="E76" s="263"/>
      <c r="F76" s="263" t="s">
        <v>541</v>
      </c>
      <c r="G76" s="264"/>
      <c r="H76" s="263" t="s">
        <v>60</v>
      </c>
      <c r="I76" s="263" t="s">
        <v>63</v>
      </c>
      <c r="J76" s="263" t="s">
        <v>542</v>
      </c>
      <c r="K76" s="262"/>
    </row>
    <row r="77" ht="17.25" customHeight="1">
      <c r="B77" s="260"/>
      <c r="C77" s="265" t="s">
        <v>543</v>
      </c>
      <c r="D77" s="265"/>
      <c r="E77" s="265"/>
      <c r="F77" s="266" t="s">
        <v>544</v>
      </c>
      <c r="G77" s="267"/>
      <c r="H77" s="265"/>
      <c r="I77" s="265"/>
      <c r="J77" s="265" t="s">
        <v>545</v>
      </c>
      <c r="K77" s="262"/>
    </row>
    <row r="78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ht="15" customHeight="1">
      <c r="B79" s="260"/>
      <c r="C79" s="248" t="s">
        <v>59</v>
      </c>
      <c r="D79" s="268"/>
      <c r="E79" s="268"/>
      <c r="F79" s="270" t="s">
        <v>546</v>
      </c>
      <c r="G79" s="269"/>
      <c r="H79" s="248" t="s">
        <v>547</v>
      </c>
      <c r="I79" s="248" t="s">
        <v>548</v>
      </c>
      <c r="J79" s="248">
        <v>20</v>
      </c>
      <c r="K79" s="262"/>
    </row>
    <row r="80" ht="15" customHeight="1">
      <c r="B80" s="260"/>
      <c r="C80" s="248" t="s">
        <v>549</v>
      </c>
      <c r="D80" s="248"/>
      <c r="E80" s="248"/>
      <c r="F80" s="270" t="s">
        <v>546</v>
      </c>
      <c r="G80" s="269"/>
      <c r="H80" s="248" t="s">
        <v>550</v>
      </c>
      <c r="I80" s="248" t="s">
        <v>548</v>
      </c>
      <c r="J80" s="248">
        <v>120</v>
      </c>
      <c r="K80" s="262"/>
    </row>
    <row r="81" ht="15" customHeight="1">
      <c r="B81" s="271"/>
      <c r="C81" s="248" t="s">
        <v>551</v>
      </c>
      <c r="D81" s="248"/>
      <c r="E81" s="248"/>
      <c r="F81" s="270" t="s">
        <v>552</v>
      </c>
      <c r="G81" s="269"/>
      <c r="H81" s="248" t="s">
        <v>553</v>
      </c>
      <c r="I81" s="248" t="s">
        <v>548</v>
      </c>
      <c r="J81" s="248">
        <v>50</v>
      </c>
      <c r="K81" s="262"/>
    </row>
    <row r="82" ht="15" customHeight="1">
      <c r="B82" s="271"/>
      <c r="C82" s="248" t="s">
        <v>554</v>
      </c>
      <c r="D82" s="248"/>
      <c r="E82" s="248"/>
      <c r="F82" s="270" t="s">
        <v>546</v>
      </c>
      <c r="G82" s="269"/>
      <c r="H82" s="248" t="s">
        <v>555</v>
      </c>
      <c r="I82" s="248" t="s">
        <v>556</v>
      </c>
      <c r="J82" s="248"/>
      <c r="K82" s="262"/>
    </row>
    <row r="83" ht="15" customHeight="1">
      <c r="B83" s="271"/>
      <c r="C83" s="272" t="s">
        <v>557</v>
      </c>
      <c r="D83" s="272"/>
      <c r="E83" s="272"/>
      <c r="F83" s="273" t="s">
        <v>552</v>
      </c>
      <c r="G83" s="272"/>
      <c r="H83" s="272" t="s">
        <v>558</v>
      </c>
      <c r="I83" s="272" t="s">
        <v>548</v>
      </c>
      <c r="J83" s="272">
        <v>15</v>
      </c>
      <c r="K83" s="262"/>
    </row>
    <row r="84" ht="15" customHeight="1">
      <c r="B84" s="271"/>
      <c r="C84" s="272" t="s">
        <v>559</v>
      </c>
      <c r="D84" s="272"/>
      <c r="E84" s="272"/>
      <c r="F84" s="273" t="s">
        <v>552</v>
      </c>
      <c r="G84" s="272"/>
      <c r="H84" s="272" t="s">
        <v>560</v>
      </c>
      <c r="I84" s="272" t="s">
        <v>548</v>
      </c>
      <c r="J84" s="272">
        <v>15</v>
      </c>
      <c r="K84" s="262"/>
    </row>
    <row r="85" ht="15" customHeight="1">
      <c r="B85" s="271"/>
      <c r="C85" s="272" t="s">
        <v>561</v>
      </c>
      <c r="D85" s="272"/>
      <c r="E85" s="272"/>
      <c r="F85" s="273" t="s">
        <v>552</v>
      </c>
      <c r="G85" s="272"/>
      <c r="H85" s="272" t="s">
        <v>562</v>
      </c>
      <c r="I85" s="272" t="s">
        <v>548</v>
      </c>
      <c r="J85" s="272">
        <v>20</v>
      </c>
      <c r="K85" s="262"/>
    </row>
    <row r="86" ht="15" customHeight="1">
      <c r="B86" s="271"/>
      <c r="C86" s="272" t="s">
        <v>563</v>
      </c>
      <c r="D86" s="272"/>
      <c r="E86" s="272"/>
      <c r="F86" s="273" t="s">
        <v>552</v>
      </c>
      <c r="G86" s="272"/>
      <c r="H86" s="272" t="s">
        <v>564</v>
      </c>
      <c r="I86" s="272" t="s">
        <v>548</v>
      </c>
      <c r="J86" s="272">
        <v>20</v>
      </c>
      <c r="K86" s="262"/>
    </row>
    <row r="87" ht="15" customHeight="1">
      <c r="B87" s="271"/>
      <c r="C87" s="248" t="s">
        <v>565</v>
      </c>
      <c r="D87" s="248"/>
      <c r="E87" s="248"/>
      <c r="F87" s="270" t="s">
        <v>552</v>
      </c>
      <c r="G87" s="269"/>
      <c r="H87" s="248" t="s">
        <v>566</v>
      </c>
      <c r="I87" s="248" t="s">
        <v>548</v>
      </c>
      <c r="J87" s="248">
        <v>50</v>
      </c>
      <c r="K87" s="262"/>
    </row>
    <row r="88" ht="15" customHeight="1">
      <c r="B88" s="271"/>
      <c r="C88" s="248" t="s">
        <v>567</v>
      </c>
      <c r="D88" s="248"/>
      <c r="E88" s="248"/>
      <c r="F88" s="270" t="s">
        <v>552</v>
      </c>
      <c r="G88" s="269"/>
      <c r="H88" s="248" t="s">
        <v>568</v>
      </c>
      <c r="I88" s="248" t="s">
        <v>548</v>
      </c>
      <c r="J88" s="248">
        <v>20</v>
      </c>
      <c r="K88" s="262"/>
    </row>
    <row r="89" ht="15" customHeight="1">
      <c r="B89" s="271"/>
      <c r="C89" s="248" t="s">
        <v>569</v>
      </c>
      <c r="D89" s="248"/>
      <c r="E89" s="248"/>
      <c r="F89" s="270" t="s">
        <v>552</v>
      </c>
      <c r="G89" s="269"/>
      <c r="H89" s="248" t="s">
        <v>570</v>
      </c>
      <c r="I89" s="248" t="s">
        <v>548</v>
      </c>
      <c r="J89" s="248">
        <v>20</v>
      </c>
      <c r="K89" s="262"/>
    </row>
    <row r="90" ht="15" customHeight="1">
      <c r="B90" s="271"/>
      <c r="C90" s="248" t="s">
        <v>571</v>
      </c>
      <c r="D90" s="248"/>
      <c r="E90" s="248"/>
      <c r="F90" s="270" t="s">
        <v>552</v>
      </c>
      <c r="G90" s="269"/>
      <c r="H90" s="248" t="s">
        <v>572</v>
      </c>
      <c r="I90" s="248" t="s">
        <v>548</v>
      </c>
      <c r="J90" s="248">
        <v>50</v>
      </c>
      <c r="K90" s="262"/>
    </row>
    <row r="91" ht="15" customHeight="1">
      <c r="B91" s="271"/>
      <c r="C91" s="248" t="s">
        <v>573</v>
      </c>
      <c r="D91" s="248"/>
      <c r="E91" s="248"/>
      <c r="F91" s="270" t="s">
        <v>552</v>
      </c>
      <c r="G91" s="269"/>
      <c r="H91" s="248" t="s">
        <v>573</v>
      </c>
      <c r="I91" s="248" t="s">
        <v>548</v>
      </c>
      <c r="J91" s="248">
        <v>50</v>
      </c>
      <c r="K91" s="262"/>
    </row>
    <row r="92" ht="15" customHeight="1">
      <c r="B92" s="271"/>
      <c r="C92" s="248" t="s">
        <v>574</v>
      </c>
      <c r="D92" s="248"/>
      <c r="E92" s="248"/>
      <c r="F92" s="270" t="s">
        <v>552</v>
      </c>
      <c r="G92" s="269"/>
      <c r="H92" s="248" t="s">
        <v>575</v>
      </c>
      <c r="I92" s="248" t="s">
        <v>548</v>
      </c>
      <c r="J92" s="248">
        <v>255</v>
      </c>
      <c r="K92" s="262"/>
    </row>
    <row r="93" ht="15" customHeight="1">
      <c r="B93" s="271"/>
      <c r="C93" s="248" t="s">
        <v>576</v>
      </c>
      <c r="D93" s="248"/>
      <c r="E93" s="248"/>
      <c r="F93" s="270" t="s">
        <v>546</v>
      </c>
      <c r="G93" s="269"/>
      <c r="H93" s="248" t="s">
        <v>577</v>
      </c>
      <c r="I93" s="248" t="s">
        <v>578</v>
      </c>
      <c r="J93" s="248"/>
      <c r="K93" s="262"/>
    </row>
    <row r="94" ht="15" customHeight="1">
      <c r="B94" s="271"/>
      <c r="C94" s="248" t="s">
        <v>579</v>
      </c>
      <c r="D94" s="248"/>
      <c r="E94" s="248"/>
      <c r="F94" s="270" t="s">
        <v>546</v>
      </c>
      <c r="G94" s="269"/>
      <c r="H94" s="248" t="s">
        <v>580</v>
      </c>
      <c r="I94" s="248" t="s">
        <v>581</v>
      </c>
      <c r="J94" s="248"/>
      <c r="K94" s="262"/>
    </row>
    <row r="95" ht="15" customHeight="1">
      <c r="B95" s="271"/>
      <c r="C95" s="248" t="s">
        <v>582</v>
      </c>
      <c r="D95" s="248"/>
      <c r="E95" s="248"/>
      <c r="F95" s="270" t="s">
        <v>546</v>
      </c>
      <c r="G95" s="269"/>
      <c r="H95" s="248" t="s">
        <v>582</v>
      </c>
      <c r="I95" s="248" t="s">
        <v>581</v>
      </c>
      <c r="J95" s="248"/>
      <c r="K95" s="262"/>
    </row>
    <row r="96" ht="15" customHeight="1">
      <c r="B96" s="271"/>
      <c r="C96" s="248" t="s">
        <v>44</v>
      </c>
      <c r="D96" s="248"/>
      <c r="E96" s="248"/>
      <c r="F96" s="270" t="s">
        <v>546</v>
      </c>
      <c r="G96" s="269"/>
      <c r="H96" s="248" t="s">
        <v>583</v>
      </c>
      <c r="I96" s="248" t="s">
        <v>581</v>
      </c>
      <c r="J96" s="248"/>
      <c r="K96" s="262"/>
    </row>
    <row r="97" ht="15" customHeight="1">
      <c r="B97" s="271"/>
      <c r="C97" s="248" t="s">
        <v>54</v>
      </c>
      <c r="D97" s="248"/>
      <c r="E97" s="248"/>
      <c r="F97" s="270" t="s">
        <v>546</v>
      </c>
      <c r="G97" s="269"/>
      <c r="H97" s="248" t="s">
        <v>584</v>
      </c>
      <c r="I97" s="248" t="s">
        <v>581</v>
      </c>
      <c r="J97" s="248"/>
      <c r="K97" s="262"/>
    </row>
    <row r="98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ht="45" customHeight="1">
      <c r="B102" s="260"/>
      <c r="C102" s="261" t="s">
        <v>585</v>
      </c>
      <c r="D102" s="261"/>
      <c r="E102" s="261"/>
      <c r="F102" s="261"/>
      <c r="G102" s="261"/>
      <c r="H102" s="261"/>
      <c r="I102" s="261"/>
      <c r="J102" s="261"/>
      <c r="K102" s="262"/>
    </row>
    <row r="103" ht="17.25" customHeight="1">
      <c r="B103" s="260"/>
      <c r="C103" s="263" t="s">
        <v>540</v>
      </c>
      <c r="D103" s="263"/>
      <c r="E103" s="263"/>
      <c r="F103" s="263" t="s">
        <v>541</v>
      </c>
      <c r="G103" s="264"/>
      <c r="H103" s="263" t="s">
        <v>60</v>
      </c>
      <c r="I103" s="263" t="s">
        <v>63</v>
      </c>
      <c r="J103" s="263" t="s">
        <v>542</v>
      </c>
      <c r="K103" s="262"/>
    </row>
    <row r="104" ht="17.25" customHeight="1">
      <c r="B104" s="260"/>
      <c r="C104" s="265" t="s">
        <v>543</v>
      </c>
      <c r="D104" s="265"/>
      <c r="E104" s="265"/>
      <c r="F104" s="266" t="s">
        <v>544</v>
      </c>
      <c r="G104" s="267"/>
      <c r="H104" s="265"/>
      <c r="I104" s="265"/>
      <c r="J104" s="265" t="s">
        <v>545</v>
      </c>
      <c r="K104" s="262"/>
    </row>
    <row r="105" ht="5.25" customHeight="1">
      <c r="B105" s="260"/>
      <c r="C105" s="263"/>
      <c r="D105" s="263"/>
      <c r="E105" s="263"/>
      <c r="F105" s="263"/>
      <c r="G105" s="279"/>
      <c r="H105" s="263"/>
      <c r="I105" s="263"/>
      <c r="J105" s="263"/>
      <c r="K105" s="262"/>
    </row>
    <row r="106" ht="15" customHeight="1">
      <c r="B106" s="260"/>
      <c r="C106" s="248" t="s">
        <v>59</v>
      </c>
      <c r="D106" s="268"/>
      <c r="E106" s="268"/>
      <c r="F106" s="270" t="s">
        <v>546</v>
      </c>
      <c r="G106" s="279"/>
      <c r="H106" s="248" t="s">
        <v>586</v>
      </c>
      <c r="I106" s="248" t="s">
        <v>548</v>
      </c>
      <c r="J106" s="248">
        <v>20</v>
      </c>
      <c r="K106" s="262"/>
    </row>
    <row r="107" ht="15" customHeight="1">
      <c r="B107" s="260"/>
      <c r="C107" s="248" t="s">
        <v>549</v>
      </c>
      <c r="D107" s="248"/>
      <c r="E107" s="248"/>
      <c r="F107" s="270" t="s">
        <v>546</v>
      </c>
      <c r="G107" s="248"/>
      <c r="H107" s="248" t="s">
        <v>586</v>
      </c>
      <c r="I107" s="248" t="s">
        <v>548</v>
      </c>
      <c r="J107" s="248">
        <v>120</v>
      </c>
      <c r="K107" s="262"/>
    </row>
    <row r="108" ht="15" customHeight="1">
      <c r="B108" s="271"/>
      <c r="C108" s="248" t="s">
        <v>551</v>
      </c>
      <c r="D108" s="248"/>
      <c r="E108" s="248"/>
      <c r="F108" s="270" t="s">
        <v>552</v>
      </c>
      <c r="G108" s="248"/>
      <c r="H108" s="248" t="s">
        <v>586</v>
      </c>
      <c r="I108" s="248" t="s">
        <v>548</v>
      </c>
      <c r="J108" s="248">
        <v>50</v>
      </c>
      <c r="K108" s="262"/>
    </row>
    <row r="109" ht="15" customHeight="1">
      <c r="B109" s="271"/>
      <c r="C109" s="248" t="s">
        <v>554</v>
      </c>
      <c r="D109" s="248"/>
      <c r="E109" s="248"/>
      <c r="F109" s="270" t="s">
        <v>546</v>
      </c>
      <c r="G109" s="248"/>
      <c r="H109" s="248" t="s">
        <v>586</v>
      </c>
      <c r="I109" s="248" t="s">
        <v>556</v>
      </c>
      <c r="J109" s="248"/>
      <c r="K109" s="262"/>
    </row>
    <row r="110" ht="15" customHeight="1">
      <c r="B110" s="271"/>
      <c r="C110" s="248" t="s">
        <v>565</v>
      </c>
      <c r="D110" s="248"/>
      <c r="E110" s="248"/>
      <c r="F110" s="270" t="s">
        <v>552</v>
      </c>
      <c r="G110" s="248"/>
      <c r="H110" s="248" t="s">
        <v>586</v>
      </c>
      <c r="I110" s="248" t="s">
        <v>548</v>
      </c>
      <c r="J110" s="248">
        <v>50</v>
      </c>
      <c r="K110" s="262"/>
    </row>
    <row r="111" ht="15" customHeight="1">
      <c r="B111" s="271"/>
      <c r="C111" s="248" t="s">
        <v>573</v>
      </c>
      <c r="D111" s="248"/>
      <c r="E111" s="248"/>
      <c r="F111" s="270" t="s">
        <v>552</v>
      </c>
      <c r="G111" s="248"/>
      <c r="H111" s="248" t="s">
        <v>586</v>
      </c>
      <c r="I111" s="248" t="s">
        <v>548</v>
      </c>
      <c r="J111" s="248">
        <v>50</v>
      </c>
      <c r="K111" s="262"/>
    </row>
    <row r="112" ht="15" customHeight="1">
      <c r="B112" s="271"/>
      <c r="C112" s="248" t="s">
        <v>571</v>
      </c>
      <c r="D112" s="248"/>
      <c r="E112" s="248"/>
      <c r="F112" s="270" t="s">
        <v>552</v>
      </c>
      <c r="G112" s="248"/>
      <c r="H112" s="248" t="s">
        <v>586</v>
      </c>
      <c r="I112" s="248" t="s">
        <v>548</v>
      </c>
      <c r="J112" s="248">
        <v>50</v>
      </c>
      <c r="K112" s="262"/>
    </row>
    <row r="113" ht="15" customHeight="1">
      <c r="B113" s="271"/>
      <c r="C113" s="248" t="s">
        <v>59</v>
      </c>
      <c r="D113" s="248"/>
      <c r="E113" s="248"/>
      <c r="F113" s="270" t="s">
        <v>546</v>
      </c>
      <c r="G113" s="248"/>
      <c r="H113" s="248" t="s">
        <v>587</v>
      </c>
      <c r="I113" s="248" t="s">
        <v>548</v>
      </c>
      <c r="J113" s="248">
        <v>20</v>
      </c>
      <c r="K113" s="262"/>
    </row>
    <row r="114" ht="15" customHeight="1">
      <c r="B114" s="271"/>
      <c r="C114" s="248" t="s">
        <v>588</v>
      </c>
      <c r="D114" s="248"/>
      <c r="E114" s="248"/>
      <c r="F114" s="270" t="s">
        <v>546</v>
      </c>
      <c r="G114" s="248"/>
      <c r="H114" s="248" t="s">
        <v>589</v>
      </c>
      <c r="I114" s="248" t="s">
        <v>548</v>
      </c>
      <c r="J114" s="248">
        <v>120</v>
      </c>
      <c r="K114" s="262"/>
    </row>
    <row r="115" ht="15" customHeight="1">
      <c r="B115" s="271"/>
      <c r="C115" s="248" t="s">
        <v>44</v>
      </c>
      <c r="D115" s="248"/>
      <c r="E115" s="248"/>
      <c r="F115" s="270" t="s">
        <v>546</v>
      </c>
      <c r="G115" s="248"/>
      <c r="H115" s="248" t="s">
        <v>590</v>
      </c>
      <c r="I115" s="248" t="s">
        <v>581</v>
      </c>
      <c r="J115" s="248"/>
      <c r="K115" s="262"/>
    </row>
    <row r="116" ht="15" customHeight="1">
      <c r="B116" s="271"/>
      <c r="C116" s="248" t="s">
        <v>54</v>
      </c>
      <c r="D116" s="248"/>
      <c r="E116" s="248"/>
      <c r="F116" s="270" t="s">
        <v>546</v>
      </c>
      <c r="G116" s="248"/>
      <c r="H116" s="248" t="s">
        <v>591</v>
      </c>
      <c r="I116" s="248" t="s">
        <v>581</v>
      </c>
      <c r="J116" s="248"/>
      <c r="K116" s="262"/>
    </row>
    <row r="117" ht="15" customHeight="1">
      <c r="B117" s="271"/>
      <c r="C117" s="248" t="s">
        <v>63</v>
      </c>
      <c r="D117" s="248"/>
      <c r="E117" s="248"/>
      <c r="F117" s="270" t="s">
        <v>546</v>
      </c>
      <c r="G117" s="248"/>
      <c r="H117" s="248" t="s">
        <v>592</v>
      </c>
      <c r="I117" s="248" t="s">
        <v>593</v>
      </c>
      <c r="J117" s="248"/>
      <c r="K117" s="262"/>
    </row>
    <row r="118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ht="18.75" customHeight="1">
      <c r="B119" s="281"/>
      <c r="C119" s="245"/>
      <c r="D119" s="245"/>
      <c r="E119" s="245"/>
      <c r="F119" s="282"/>
      <c r="G119" s="245"/>
      <c r="H119" s="245"/>
      <c r="I119" s="245"/>
      <c r="J119" s="245"/>
      <c r="K119" s="281"/>
    </row>
    <row r="120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ht="45" customHeight="1">
      <c r="B122" s="286"/>
      <c r="C122" s="239" t="s">
        <v>594</v>
      </c>
      <c r="D122" s="239"/>
      <c r="E122" s="239"/>
      <c r="F122" s="239"/>
      <c r="G122" s="239"/>
      <c r="H122" s="239"/>
      <c r="I122" s="239"/>
      <c r="J122" s="239"/>
      <c r="K122" s="287"/>
    </row>
    <row r="123" ht="17.25" customHeight="1">
      <c r="B123" s="288"/>
      <c r="C123" s="263" t="s">
        <v>540</v>
      </c>
      <c r="D123" s="263"/>
      <c r="E123" s="263"/>
      <c r="F123" s="263" t="s">
        <v>541</v>
      </c>
      <c r="G123" s="264"/>
      <c r="H123" s="263" t="s">
        <v>60</v>
      </c>
      <c r="I123" s="263" t="s">
        <v>63</v>
      </c>
      <c r="J123" s="263" t="s">
        <v>542</v>
      </c>
      <c r="K123" s="289"/>
    </row>
    <row r="124" ht="17.25" customHeight="1">
      <c r="B124" s="288"/>
      <c r="C124" s="265" t="s">
        <v>543</v>
      </c>
      <c r="D124" s="265"/>
      <c r="E124" s="265"/>
      <c r="F124" s="266" t="s">
        <v>544</v>
      </c>
      <c r="G124" s="267"/>
      <c r="H124" s="265"/>
      <c r="I124" s="265"/>
      <c r="J124" s="265" t="s">
        <v>545</v>
      </c>
      <c r="K124" s="289"/>
    </row>
    <row r="125" ht="5.25" customHeight="1">
      <c r="B125" s="290"/>
      <c r="C125" s="268"/>
      <c r="D125" s="268"/>
      <c r="E125" s="268"/>
      <c r="F125" s="268"/>
      <c r="G125" s="248"/>
      <c r="H125" s="268"/>
      <c r="I125" s="268"/>
      <c r="J125" s="268"/>
      <c r="K125" s="291"/>
    </row>
    <row r="126" ht="15" customHeight="1">
      <c r="B126" s="290"/>
      <c r="C126" s="248" t="s">
        <v>549</v>
      </c>
      <c r="D126" s="268"/>
      <c r="E126" s="268"/>
      <c r="F126" s="270" t="s">
        <v>546</v>
      </c>
      <c r="G126" s="248"/>
      <c r="H126" s="248" t="s">
        <v>586</v>
      </c>
      <c r="I126" s="248" t="s">
        <v>548</v>
      </c>
      <c r="J126" s="248">
        <v>120</v>
      </c>
      <c r="K126" s="292"/>
    </row>
    <row r="127" ht="15" customHeight="1">
      <c r="B127" s="290"/>
      <c r="C127" s="248" t="s">
        <v>595</v>
      </c>
      <c r="D127" s="248"/>
      <c r="E127" s="248"/>
      <c r="F127" s="270" t="s">
        <v>546</v>
      </c>
      <c r="G127" s="248"/>
      <c r="H127" s="248" t="s">
        <v>596</v>
      </c>
      <c r="I127" s="248" t="s">
        <v>548</v>
      </c>
      <c r="J127" s="248" t="s">
        <v>597</v>
      </c>
      <c r="K127" s="292"/>
    </row>
    <row r="128" ht="15" customHeight="1">
      <c r="B128" s="290"/>
      <c r="C128" s="248" t="s">
        <v>494</v>
      </c>
      <c r="D128" s="248"/>
      <c r="E128" s="248"/>
      <c r="F128" s="270" t="s">
        <v>546</v>
      </c>
      <c r="G128" s="248"/>
      <c r="H128" s="248" t="s">
        <v>598</v>
      </c>
      <c r="I128" s="248" t="s">
        <v>548</v>
      </c>
      <c r="J128" s="248" t="s">
        <v>597</v>
      </c>
      <c r="K128" s="292"/>
    </row>
    <row r="129" ht="15" customHeight="1">
      <c r="B129" s="290"/>
      <c r="C129" s="248" t="s">
        <v>557</v>
      </c>
      <c r="D129" s="248"/>
      <c r="E129" s="248"/>
      <c r="F129" s="270" t="s">
        <v>552</v>
      </c>
      <c r="G129" s="248"/>
      <c r="H129" s="248" t="s">
        <v>558</v>
      </c>
      <c r="I129" s="248" t="s">
        <v>548</v>
      </c>
      <c r="J129" s="248">
        <v>15</v>
      </c>
      <c r="K129" s="292"/>
    </row>
    <row r="130" ht="15" customHeight="1">
      <c r="B130" s="290"/>
      <c r="C130" s="272" t="s">
        <v>559</v>
      </c>
      <c r="D130" s="272"/>
      <c r="E130" s="272"/>
      <c r="F130" s="273" t="s">
        <v>552</v>
      </c>
      <c r="G130" s="272"/>
      <c r="H130" s="272" t="s">
        <v>560</v>
      </c>
      <c r="I130" s="272" t="s">
        <v>548</v>
      </c>
      <c r="J130" s="272">
        <v>15</v>
      </c>
      <c r="K130" s="292"/>
    </row>
    <row r="131" ht="15" customHeight="1">
      <c r="B131" s="290"/>
      <c r="C131" s="272" t="s">
        <v>561</v>
      </c>
      <c r="D131" s="272"/>
      <c r="E131" s="272"/>
      <c r="F131" s="273" t="s">
        <v>552</v>
      </c>
      <c r="G131" s="272"/>
      <c r="H131" s="272" t="s">
        <v>562</v>
      </c>
      <c r="I131" s="272" t="s">
        <v>548</v>
      </c>
      <c r="J131" s="272">
        <v>20</v>
      </c>
      <c r="K131" s="292"/>
    </row>
    <row r="132" ht="15" customHeight="1">
      <c r="B132" s="290"/>
      <c r="C132" s="272" t="s">
        <v>563</v>
      </c>
      <c r="D132" s="272"/>
      <c r="E132" s="272"/>
      <c r="F132" s="273" t="s">
        <v>552</v>
      </c>
      <c r="G132" s="272"/>
      <c r="H132" s="272" t="s">
        <v>564</v>
      </c>
      <c r="I132" s="272" t="s">
        <v>548</v>
      </c>
      <c r="J132" s="272">
        <v>20</v>
      </c>
      <c r="K132" s="292"/>
    </row>
    <row r="133" ht="15" customHeight="1">
      <c r="B133" s="290"/>
      <c r="C133" s="248" t="s">
        <v>551</v>
      </c>
      <c r="D133" s="248"/>
      <c r="E133" s="248"/>
      <c r="F133" s="270" t="s">
        <v>552</v>
      </c>
      <c r="G133" s="248"/>
      <c r="H133" s="248" t="s">
        <v>586</v>
      </c>
      <c r="I133" s="248" t="s">
        <v>548</v>
      </c>
      <c r="J133" s="248">
        <v>50</v>
      </c>
      <c r="K133" s="292"/>
    </row>
    <row r="134" ht="15" customHeight="1">
      <c r="B134" s="290"/>
      <c r="C134" s="248" t="s">
        <v>565</v>
      </c>
      <c r="D134" s="248"/>
      <c r="E134" s="248"/>
      <c r="F134" s="270" t="s">
        <v>552</v>
      </c>
      <c r="G134" s="248"/>
      <c r="H134" s="248" t="s">
        <v>586</v>
      </c>
      <c r="I134" s="248" t="s">
        <v>548</v>
      </c>
      <c r="J134" s="248">
        <v>50</v>
      </c>
      <c r="K134" s="292"/>
    </row>
    <row r="135" ht="15" customHeight="1">
      <c r="B135" s="290"/>
      <c r="C135" s="248" t="s">
        <v>571</v>
      </c>
      <c r="D135" s="248"/>
      <c r="E135" s="248"/>
      <c r="F135" s="270" t="s">
        <v>552</v>
      </c>
      <c r="G135" s="248"/>
      <c r="H135" s="248" t="s">
        <v>586</v>
      </c>
      <c r="I135" s="248" t="s">
        <v>548</v>
      </c>
      <c r="J135" s="248">
        <v>50</v>
      </c>
      <c r="K135" s="292"/>
    </row>
    <row r="136" ht="15" customHeight="1">
      <c r="B136" s="290"/>
      <c r="C136" s="248" t="s">
        <v>573</v>
      </c>
      <c r="D136" s="248"/>
      <c r="E136" s="248"/>
      <c r="F136" s="270" t="s">
        <v>552</v>
      </c>
      <c r="G136" s="248"/>
      <c r="H136" s="248" t="s">
        <v>586</v>
      </c>
      <c r="I136" s="248" t="s">
        <v>548</v>
      </c>
      <c r="J136" s="248">
        <v>50</v>
      </c>
      <c r="K136" s="292"/>
    </row>
    <row r="137" ht="15" customHeight="1">
      <c r="B137" s="290"/>
      <c r="C137" s="248" t="s">
        <v>574</v>
      </c>
      <c r="D137" s="248"/>
      <c r="E137" s="248"/>
      <c r="F137" s="270" t="s">
        <v>552</v>
      </c>
      <c r="G137" s="248"/>
      <c r="H137" s="248" t="s">
        <v>599</v>
      </c>
      <c r="I137" s="248" t="s">
        <v>548</v>
      </c>
      <c r="J137" s="248">
        <v>255</v>
      </c>
      <c r="K137" s="292"/>
    </row>
    <row r="138" ht="15" customHeight="1">
      <c r="B138" s="290"/>
      <c r="C138" s="248" t="s">
        <v>576</v>
      </c>
      <c r="D138" s="248"/>
      <c r="E138" s="248"/>
      <c r="F138" s="270" t="s">
        <v>546</v>
      </c>
      <c r="G138" s="248"/>
      <c r="H138" s="248" t="s">
        <v>600</v>
      </c>
      <c r="I138" s="248" t="s">
        <v>578</v>
      </c>
      <c r="J138" s="248"/>
      <c r="K138" s="292"/>
    </row>
    <row r="139" ht="15" customHeight="1">
      <c r="B139" s="290"/>
      <c r="C139" s="248" t="s">
        <v>579</v>
      </c>
      <c r="D139" s="248"/>
      <c r="E139" s="248"/>
      <c r="F139" s="270" t="s">
        <v>546</v>
      </c>
      <c r="G139" s="248"/>
      <c r="H139" s="248" t="s">
        <v>601</v>
      </c>
      <c r="I139" s="248" t="s">
        <v>581</v>
      </c>
      <c r="J139" s="248"/>
      <c r="K139" s="292"/>
    </row>
    <row r="140" ht="15" customHeight="1">
      <c r="B140" s="290"/>
      <c r="C140" s="248" t="s">
        <v>582</v>
      </c>
      <c r="D140" s="248"/>
      <c r="E140" s="248"/>
      <c r="F140" s="270" t="s">
        <v>546</v>
      </c>
      <c r="G140" s="248"/>
      <c r="H140" s="248" t="s">
        <v>582</v>
      </c>
      <c r="I140" s="248" t="s">
        <v>581</v>
      </c>
      <c r="J140" s="248"/>
      <c r="K140" s="292"/>
    </row>
    <row r="141" ht="15" customHeight="1">
      <c r="B141" s="290"/>
      <c r="C141" s="248" t="s">
        <v>44</v>
      </c>
      <c r="D141" s="248"/>
      <c r="E141" s="248"/>
      <c r="F141" s="270" t="s">
        <v>546</v>
      </c>
      <c r="G141" s="248"/>
      <c r="H141" s="248" t="s">
        <v>602</v>
      </c>
      <c r="I141" s="248" t="s">
        <v>581</v>
      </c>
      <c r="J141" s="248"/>
      <c r="K141" s="292"/>
    </row>
    <row r="142" ht="15" customHeight="1">
      <c r="B142" s="290"/>
      <c r="C142" s="248" t="s">
        <v>603</v>
      </c>
      <c r="D142" s="248"/>
      <c r="E142" s="248"/>
      <c r="F142" s="270" t="s">
        <v>546</v>
      </c>
      <c r="G142" s="248"/>
      <c r="H142" s="248" t="s">
        <v>604</v>
      </c>
      <c r="I142" s="248" t="s">
        <v>581</v>
      </c>
      <c r="J142" s="248"/>
      <c r="K142" s="292"/>
    </row>
    <row r="143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ht="18.75" customHeight="1">
      <c r="B144" s="245"/>
      <c r="C144" s="245"/>
      <c r="D144" s="245"/>
      <c r="E144" s="245"/>
      <c r="F144" s="282"/>
      <c r="G144" s="245"/>
      <c r="H144" s="245"/>
      <c r="I144" s="245"/>
      <c r="J144" s="245"/>
      <c r="K144" s="245"/>
    </row>
    <row r="145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ht="45" customHeight="1">
      <c r="B147" s="260"/>
      <c r="C147" s="261" t="s">
        <v>605</v>
      </c>
      <c r="D147" s="261"/>
      <c r="E147" s="261"/>
      <c r="F147" s="261"/>
      <c r="G147" s="261"/>
      <c r="H147" s="261"/>
      <c r="I147" s="261"/>
      <c r="J147" s="261"/>
      <c r="K147" s="262"/>
    </row>
    <row r="148" ht="17.25" customHeight="1">
      <c r="B148" s="260"/>
      <c r="C148" s="263" t="s">
        <v>540</v>
      </c>
      <c r="D148" s="263"/>
      <c r="E148" s="263"/>
      <c r="F148" s="263" t="s">
        <v>541</v>
      </c>
      <c r="G148" s="264"/>
      <c r="H148" s="263" t="s">
        <v>60</v>
      </c>
      <c r="I148" s="263" t="s">
        <v>63</v>
      </c>
      <c r="J148" s="263" t="s">
        <v>542</v>
      </c>
      <c r="K148" s="262"/>
    </row>
    <row r="149" ht="17.25" customHeight="1">
      <c r="B149" s="260"/>
      <c r="C149" s="265" t="s">
        <v>543</v>
      </c>
      <c r="D149" s="265"/>
      <c r="E149" s="265"/>
      <c r="F149" s="266" t="s">
        <v>544</v>
      </c>
      <c r="G149" s="267"/>
      <c r="H149" s="265"/>
      <c r="I149" s="265"/>
      <c r="J149" s="265" t="s">
        <v>545</v>
      </c>
      <c r="K149" s="262"/>
    </row>
    <row r="150" ht="5.25" customHeight="1">
      <c r="B150" s="271"/>
      <c r="C150" s="268"/>
      <c r="D150" s="268"/>
      <c r="E150" s="268"/>
      <c r="F150" s="268"/>
      <c r="G150" s="269"/>
      <c r="H150" s="268"/>
      <c r="I150" s="268"/>
      <c r="J150" s="268"/>
      <c r="K150" s="292"/>
    </row>
    <row r="151" ht="15" customHeight="1">
      <c r="B151" s="271"/>
      <c r="C151" s="296" t="s">
        <v>549</v>
      </c>
      <c r="D151" s="248"/>
      <c r="E151" s="248"/>
      <c r="F151" s="297" t="s">
        <v>546</v>
      </c>
      <c r="G151" s="248"/>
      <c r="H151" s="296" t="s">
        <v>586</v>
      </c>
      <c r="I151" s="296" t="s">
        <v>548</v>
      </c>
      <c r="J151" s="296">
        <v>120</v>
      </c>
      <c r="K151" s="292"/>
    </row>
    <row r="152" ht="15" customHeight="1">
      <c r="B152" s="271"/>
      <c r="C152" s="296" t="s">
        <v>595</v>
      </c>
      <c r="D152" s="248"/>
      <c r="E152" s="248"/>
      <c r="F152" s="297" t="s">
        <v>546</v>
      </c>
      <c r="G152" s="248"/>
      <c r="H152" s="296" t="s">
        <v>606</v>
      </c>
      <c r="I152" s="296" t="s">
        <v>548</v>
      </c>
      <c r="J152" s="296" t="s">
        <v>597</v>
      </c>
      <c r="K152" s="292"/>
    </row>
    <row r="153" ht="15" customHeight="1">
      <c r="B153" s="271"/>
      <c r="C153" s="296" t="s">
        <v>494</v>
      </c>
      <c r="D153" s="248"/>
      <c r="E153" s="248"/>
      <c r="F153" s="297" t="s">
        <v>546</v>
      </c>
      <c r="G153" s="248"/>
      <c r="H153" s="296" t="s">
        <v>607</v>
      </c>
      <c r="I153" s="296" t="s">
        <v>548</v>
      </c>
      <c r="J153" s="296" t="s">
        <v>597</v>
      </c>
      <c r="K153" s="292"/>
    </row>
    <row r="154" ht="15" customHeight="1">
      <c r="B154" s="271"/>
      <c r="C154" s="296" t="s">
        <v>551</v>
      </c>
      <c r="D154" s="248"/>
      <c r="E154" s="248"/>
      <c r="F154" s="297" t="s">
        <v>552</v>
      </c>
      <c r="G154" s="248"/>
      <c r="H154" s="296" t="s">
        <v>586</v>
      </c>
      <c r="I154" s="296" t="s">
        <v>548</v>
      </c>
      <c r="J154" s="296">
        <v>50</v>
      </c>
      <c r="K154" s="292"/>
    </row>
    <row r="155" ht="15" customHeight="1">
      <c r="B155" s="271"/>
      <c r="C155" s="296" t="s">
        <v>554</v>
      </c>
      <c r="D155" s="248"/>
      <c r="E155" s="248"/>
      <c r="F155" s="297" t="s">
        <v>546</v>
      </c>
      <c r="G155" s="248"/>
      <c r="H155" s="296" t="s">
        <v>586</v>
      </c>
      <c r="I155" s="296" t="s">
        <v>556</v>
      </c>
      <c r="J155" s="296"/>
      <c r="K155" s="292"/>
    </row>
    <row r="156" ht="15" customHeight="1">
      <c r="B156" s="271"/>
      <c r="C156" s="296" t="s">
        <v>565</v>
      </c>
      <c r="D156" s="248"/>
      <c r="E156" s="248"/>
      <c r="F156" s="297" t="s">
        <v>552</v>
      </c>
      <c r="G156" s="248"/>
      <c r="H156" s="296" t="s">
        <v>586</v>
      </c>
      <c r="I156" s="296" t="s">
        <v>548</v>
      </c>
      <c r="J156" s="296">
        <v>50</v>
      </c>
      <c r="K156" s="292"/>
    </row>
    <row r="157" ht="15" customHeight="1">
      <c r="B157" s="271"/>
      <c r="C157" s="296" t="s">
        <v>573</v>
      </c>
      <c r="D157" s="248"/>
      <c r="E157" s="248"/>
      <c r="F157" s="297" t="s">
        <v>552</v>
      </c>
      <c r="G157" s="248"/>
      <c r="H157" s="296" t="s">
        <v>586</v>
      </c>
      <c r="I157" s="296" t="s">
        <v>548</v>
      </c>
      <c r="J157" s="296">
        <v>50</v>
      </c>
      <c r="K157" s="292"/>
    </row>
    <row r="158" ht="15" customHeight="1">
      <c r="B158" s="271"/>
      <c r="C158" s="296" t="s">
        <v>571</v>
      </c>
      <c r="D158" s="248"/>
      <c r="E158" s="248"/>
      <c r="F158" s="297" t="s">
        <v>552</v>
      </c>
      <c r="G158" s="248"/>
      <c r="H158" s="296" t="s">
        <v>586</v>
      </c>
      <c r="I158" s="296" t="s">
        <v>548</v>
      </c>
      <c r="J158" s="296">
        <v>50</v>
      </c>
      <c r="K158" s="292"/>
    </row>
    <row r="159" ht="15" customHeight="1">
      <c r="B159" s="271"/>
      <c r="C159" s="296" t="s">
        <v>126</v>
      </c>
      <c r="D159" s="248"/>
      <c r="E159" s="248"/>
      <c r="F159" s="297" t="s">
        <v>546</v>
      </c>
      <c r="G159" s="248"/>
      <c r="H159" s="296" t="s">
        <v>608</v>
      </c>
      <c r="I159" s="296" t="s">
        <v>548</v>
      </c>
      <c r="J159" s="296" t="s">
        <v>609</v>
      </c>
      <c r="K159" s="292"/>
    </row>
    <row r="160" ht="15" customHeight="1">
      <c r="B160" s="271"/>
      <c r="C160" s="296" t="s">
        <v>610</v>
      </c>
      <c r="D160" s="248"/>
      <c r="E160" s="248"/>
      <c r="F160" s="297" t="s">
        <v>546</v>
      </c>
      <c r="G160" s="248"/>
      <c r="H160" s="296" t="s">
        <v>611</v>
      </c>
      <c r="I160" s="296" t="s">
        <v>581</v>
      </c>
      <c r="J160" s="296"/>
      <c r="K160" s="292"/>
    </row>
    <row r="161" ht="15" customHeight="1">
      <c r="B161" s="298"/>
      <c r="C161" s="280"/>
      <c r="D161" s="280"/>
      <c r="E161" s="280"/>
      <c r="F161" s="280"/>
      <c r="G161" s="280"/>
      <c r="H161" s="280"/>
      <c r="I161" s="280"/>
      <c r="J161" s="280"/>
      <c r="K161" s="299"/>
    </row>
    <row r="162" ht="18.75" customHeight="1">
      <c r="B162" s="245"/>
      <c r="C162" s="248"/>
      <c r="D162" s="248"/>
      <c r="E162" s="248"/>
      <c r="F162" s="270"/>
      <c r="G162" s="248"/>
      <c r="H162" s="248"/>
      <c r="I162" s="248"/>
      <c r="J162" s="248"/>
      <c r="K162" s="245"/>
    </row>
    <row r="163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ht="45" customHeight="1">
      <c r="B165" s="238"/>
      <c r="C165" s="239" t="s">
        <v>612</v>
      </c>
      <c r="D165" s="239"/>
      <c r="E165" s="239"/>
      <c r="F165" s="239"/>
      <c r="G165" s="239"/>
      <c r="H165" s="239"/>
      <c r="I165" s="239"/>
      <c r="J165" s="239"/>
      <c r="K165" s="240"/>
    </row>
    <row r="166" ht="17.25" customHeight="1">
      <c r="B166" s="238"/>
      <c r="C166" s="263" t="s">
        <v>540</v>
      </c>
      <c r="D166" s="263"/>
      <c r="E166" s="263"/>
      <c r="F166" s="263" t="s">
        <v>541</v>
      </c>
      <c r="G166" s="300"/>
      <c r="H166" s="301" t="s">
        <v>60</v>
      </c>
      <c r="I166" s="301" t="s">
        <v>63</v>
      </c>
      <c r="J166" s="263" t="s">
        <v>542</v>
      </c>
      <c r="K166" s="240"/>
    </row>
    <row r="167" ht="17.25" customHeight="1">
      <c r="B167" s="241"/>
      <c r="C167" s="265" t="s">
        <v>543</v>
      </c>
      <c r="D167" s="265"/>
      <c r="E167" s="265"/>
      <c r="F167" s="266" t="s">
        <v>544</v>
      </c>
      <c r="G167" s="302"/>
      <c r="H167" s="303"/>
      <c r="I167" s="303"/>
      <c r="J167" s="265" t="s">
        <v>545</v>
      </c>
      <c r="K167" s="243"/>
    </row>
    <row r="168" ht="5.25" customHeight="1">
      <c r="B168" s="271"/>
      <c r="C168" s="268"/>
      <c r="D168" s="268"/>
      <c r="E168" s="268"/>
      <c r="F168" s="268"/>
      <c r="G168" s="269"/>
      <c r="H168" s="268"/>
      <c r="I168" s="268"/>
      <c r="J168" s="268"/>
      <c r="K168" s="292"/>
    </row>
    <row r="169" ht="15" customHeight="1">
      <c r="B169" s="271"/>
      <c r="C169" s="248" t="s">
        <v>549</v>
      </c>
      <c r="D169" s="248"/>
      <c r="E169" s="248"/>
      <c r="F169" s="270" t="s">
        <v>546</v>
      </c>
      <c r="G169" s="248"/>
      <c r="H169" s="248" t="s">
        <v>586</v>
      </c>
      <c r="I169" s="248" t="s">
        <v>548</v>
      </c>
      <c r="J169" s="248">
        <v>120</v>
      </c>
      <c r="K169" s="292"/>
    </row>
    <row r="170" ht="15" customHeight="1">
      <c r="B170" s="271"/>
      <c r="C170" s="248" t="s">
        <v>595</v>
      </c>
      <c r="D170" s="248"/>
      <c r="E170" s="248"/>
      <c r="F170" s="270" t="s">
        <v>546</v>
      </c>
      <c r="G170" s="248"/>
      <c r="H170" s="248" t="s">
        <v>596</v>
      </c>
      <c r="I170" s="248" t="s">
        <v>548</v>
      </c>
      <c r="J170" s="248" t="s">
        <v>597</v>
      </c>
      <c r="K170" s="292"/>
    </row>
    <row r="171" ht="15" customHeight="1">
      <c r="B171" s="271"/>
      <c r="C171" s="248" t="s">
        <v>494</v>
      </c>
      <c r="D171" s="248"/>
      <c r="E171" s="248"/>
      <c r="F171" s="270" t="s">
        <v>546</v>
      </c>
      <c r="G171" s="248"/>
      <c r="H171" s="248" t="s">
        <v>613</v>
      </c>
      <c r="I171" s="248" t="s">
        <v>548</v>
      </c>
      <c r="J171" s="248" t="s">
        <v>597</v>
      </c>
      <c r="K171" s="292"/>
    </row>
    <row r="172" ht="15" customHeight="1">
      <c r="B172" s="271"/>
      <c r="C172" s="248" t="s">
        <v>551</v>
      </c>
      <c r="D172" s="248"/>
      <c r="E172" s="248"/>
      <c r="F172" s="270" t="s">
        <v>552</v>
      </c>
      <c r="G172" s="248"/>
      <c r="H172" s="248" t="s">
        <v>613</v>
      </c>
      <c r="I172" s="248" t="s">
        <v>548</v>
      </c>
      <c r="J172" s="248">
        <v>50</v>
      </c>
      <c r="K172" s="292"/>
    </row>
    <row r="173" ht="15" customHeight="1">
      <c r="B173" s="271"/>
      <c r="C173" s="248" t="s">
        <v>554</v>
      </c>
      <c r="D173" s="248"/>
      <c r="E173" s="248"/>
      <c r="F173" s="270" t="s">
        <v>546</v>
      </c>
      <c r="G173" s="248"/>
      <c r="H173" s="248" t="s">
        <v>613</v>
      </c>
      <c r="I173" s="248" t="s">
        <v>556</v>
      </c>
      <c r="J173" s="248"/>
      <c r="K173" s="292"/>
    </row>
    <row r="174" ht="15" customHeight="1">
      <c r="B174" s="271"/>
      <c r="C174" s="248" t="s">
        <v>565</v>
      </c>
      <c r="D174" s="248"/>
      <c r="E174" s="248"/>
      <c r="F174" s="270" t="s">
        <v>552</v>
      </c>
      <c r="G174" s="248"/>
      <c r="H174" s="248" t="s">
        <v>613</v>
      </c>
      <c r="I174" s="248" t="s">
        <v>548</v>
      </c>
      <c r="J174" s="248">
        <v>50</v>
      </c>
      <c r="K174" s="292"/>
    </row>
    <row r="175" ht="15" customHeight="1">
      <c r="B175" s="271"/>
      <c r="C175" s="248" t="s">
        <v>573</v>
      </c>
      <c r="D175" s="248"/>
      <c r="E175" s="248"/>
      <c r="F175" s="270" t="s">
        <v>552</v>
      </c>
      <c r="G175" s="248"/>
      <c r="H175" s="248" t="s">
        <v>613</v>
      </c>
      <c r="I175" s="248" t="s">
        <v>548</v>
      </c>
      <c r="J175" s="248">
        <v>50</v>
      </c>
      <c r="K175" s="292"/>
    </row>
    <row r="176" ht="15" customHeight="1">
      <c r="B176" s="271"/>
      <c r="C176" s="248" t="s">
        <v>571</v>
      </c>
      <c r="D176" s="248"/>
      <c r="E176" s="248"/>
      <c r="F176" s="270" t="s">
        <v>552</v>
      </c>
      <c r="G176" s="248"/>
      <c r="H176" s="248" t="s">
        <v>613</v>
      </c>
      <c r="I176" s="248" t="s">
        <v>548</v>
      </c>
      <c r="J176" s="248">
        <v>50</v>
      </c>
      <c r="K176" s="292"/>
    </row>
    <row r="177" ht="15" customHeight="1">
      <c r="B177" s="271"/>
      <c r="C177" s="248" t="s">
        <v>136</v>
      </c>
      <c r="D177" s="248"/>
      <c r="E177" s="248"/>
      <c r="F177" s="270" t="s">
        <v>546</v>
      </c>
      <c r="G177" s="248"/>
      <c r="H177" s="248" t="s">
        <v>614</v>
      </c>
      <c r="I177" s="248" t="s">
        <v>615</v>
      </c>
      <c r="J177" s="248"/>
      <c r="K177" s="292"/>
    </row>
    <row r="178" ht="15" customHeight="1">
      <c r="B178" s="271"/>
      <c r="C178" s="248" t="s">
        <v>63</v>
      </c>
      <c r="D178" s="248"/>
      <c r="E178" s="248"/>
      <c r="F178" s="270" t="s">
        <v>546</v>
      </c>
      <c r="G178" s="248"/>
      <c r="H178" s="248" t="s">
        <v>616</v>
      </c>
      <c r="I178" s="248" t="s">
        <v>617</v>
      </c>
      <c r="J178" s="248">
        <v>1</v>
      </c>
      <c r="K178" s="292"/>
    </row>
    <row r="179" ht="15" customHeight="1">
      <c r="B179" s="271"/>
      <c r="C179" s="248" t="s">
        <v>59</v>
      </c>
      <c r="D179" s="248"/>
      <c r="E179" s="248"/>
      <c r="F179" s="270" t="s">
        <v>546</v>
      </c>
      <c r="G179" s="248"/>
      <c r="H179" s="248" t="s">
        <v>618</v>
      </c>
      <c r="I179" s="248" t="s">
        <v>548</v>
      </c>
      <c r="J179" s="248">
        <v>20</v>
      </c>
      <c r="K179" s="292"/>
    </row>
    <row r="180" ht="15" customHeight="1">
      <c r="B180" s="271"/>
      <c r="C180" s="248" t="s">
        <v>60</v>
      </c>
      <c r="D180" s="248"/>
      <c r="E180" s="248"/>
      <c r="F180" s="270" t="s">
        <v>546</v>
      </c>
      <c r="G180" s="248"/>
      <c r="H180" s="248" t="s">
        <v>619</v>
      </c>
      <c r="I180" s="248" t="s">
        <v>548</v>
      </c>
      <c r="J180" s="248">
        <v>255</v>
      </c>
      <c r="K180" s="292"/>
    </row>
    <row r="181" ht="15" customHeight="1">
      <c r="B181" s="271"/>
      <c r="C181" s="248" t="s">
        <v>137</v>
      </c>
      <c r="D181" s="248"/>
      <c r="E181" s="248"/>
      <c r="F181" s="270" t="s">
        <v>546</v>
      </c>
      <c r="G181" s="248"/>
      <c r="H181" s="248" t="s">
        <v>510</v>
      </c>
      <c r="I181" s="248" t="s">
        <v>548</v>
      </c>
      <c r="J181" s="248">
        <v>10</v>
      </c>
      <c r="K181" s="292"/>
    </row>
    <row r="182" ht="15" customHeight="1">
      <c r="B182" s="271"/>
      <c r="C182" s="248" t="s">
        <v>138</v>
      </c>
      <c r="D182" s="248"/>
      <c r="E182" s="248"/>
      <c r="F182" s="270" t="s">
        <v>546</v>
      </c>
      <c r="G182" s="248"/>
      <c r="H182" s="248" t="s">
        <v>620</v>
      </c>
      <c r="I182" s="248" t="s">
        <v>581</v>
      </c>
      <c r="J182" s="248"/>
      <c r="K182" s="292"/>
    </row>
    <row r="183" ht="15" customHeight="1">
      <c r="B183" s="271"/>
      <c r="C183" s="248" t="s">
        <v>621</v>
      </c>
      <c r="D183" s="248"/>
      <c r="E183" s="248"/>
      <c r="F183" s="270" t="s">
        <v>546</v>
      </c>
      <c r="G183" s="248"/>
      <c r="H183" s="248" t="s">
        <v>622</v>
      </c>
      <c r="I183" s="248" t="s">
        <v>581</v>
      </c>
      <c r="J183" s="248"/>
      <c r="K183" s="292"/>
    </row>
    <row r="184" ht="15" customHeight="1">
      <c r="B184" s="271"/>
      <c r="C184" s="248" t="s">
        <v>610</v>
      </c>
      <c r="D184" s="248"/>
      <c r="E184" s="248"/>
      <c r="F184" s="270" t="s">
        <v>546</v>
      </c>
      <c r="G184" s="248"/>
      <c r="H184" s="248" t="s">
        <v>623</v>
      </c>
      <c r="I184" s="248" t="s">
        <v>581</v>
      </c>
      <c r="J184" s="248"/>
      <c r="K184" s="292"/>
    </row>
    <row r="185" ht="15" customHeight="1">
      <c r="B185" s="271"/>
      <c r="C185" s="248" t="s">
        <v>140</v>
      </c>
      <c r="D185" s="248"/>
      <c r="E185" s="248"/>
      <c r="F185" s="270" t="s">
        <v>552</v>
      </c>
      <c r="G185" s="248"/>
      <c r="H185" s="248" t="s">
        <v>624</v>
      </c>
      <c r="I185" s="248" t="s">
        <v>548</v>
      </c>
      <c r="J185" s="248">
        <v>50</v>
      </c>
      <c r="K185" s="292"/>
    </row>
    <row r="186" ht="15" customHeight="1">
      <c r="B186" s="271"/>
      <c r="C186" s="248" t="s">
        <v>625</v>
      </c>
      <c r="D186" s="248"/>
      <c r="E186" s="248"/>
      <c r="F186" s="270" t="s">
        <v>552</v>
      </c>
      <c r="G186" s="248"/>
      <c r="H186" s="248" t="s">
        <v>626</v>
      </c>
      <c r="I186" s="248" t="s">
        <v>627</v>
      </c>
      <c r="J186" s="248"/>
      <c r="K186" s="292"/>
    </row>
    <row r="187" ht="15" customHeight="1">
      <c r="B187" s="271"/>
      <c r="C187" s="248" t="s">
        <v>628</v>
      </c>
      <c r="D187" s="248"/>
      <c r="E187" s="248"/>
      <c r="F187" s="270" t="s">
        <v>552</v>
      </c>
      <c r="G187" s="248"/>
      <c r="H187" s="248" t="s">
        <v>629</v>
      </c>
      <c r="I187" s="248" t="s">
        <v>627</v>
      </c>
      <c r="J187" s="248"/>
      <c r="K187" s="292"/>
    </row>
    <row r="188" ht="15" customHeight="1">
      <c r="B188" s="271"/>
      <c r="C188" s="248" t="s">
        <v>630</v>
      </c>
      <c r="D188" s="248"/>
      <c r="E188" s="248"/>
      <c r="F188" s="270" t="s">
        <v>552</v>
      </c>
      <c r="G188" s="248"/>
      <c r="H188" s="248" t="s">
        <v>631</v>
      </c>
      <c r="I188" s="248" t="s">
        <v>627</v>
      </c>
      <c r="J188" s="248"/>
      <c r="K188" s="292"/>
    </row>
    <row r="189" ht="15" customHeight="1">
      <c r="B189" s="271"/>
      <c r="C189" s="304" t="s">
        <v>632</v>
      </c>
      <c r="D189" s="248"/>
      <c r="E189" s="248"/>
      <c r="F189" s="270" t="s">
        <v>552</v>
      </c>
      <c r="G189" s="248"/>
      <c r="H189" s="248" t="s">
        <v>633</v>
      </c>
      <c r="I189" s="248" t="s">
        <v>634</v>
      </c>
      <c r="J189" s="305" t="s">
        <v>635</v>
      </c>
      <c r="K189" s="292"/>
    </row>
    <row r="190" ht="15" customHeight="1">
      <c r="B190" s="271"/>
      <c r="C190" s="255" t="s">
        <v>48</v>
      </c>
      <c r="D190" s="248"/>
      <c r="E190" s="248"/>
      <c r="F190" s="270" t="s">
        <v>546</v>
      </c>
      <c r="G190" s="248"/>
      <c r="H190" s="245" t="s">
        <v>636</v>
      </c>
      <c r="I190" s="248" t="s">
        <v>637</v>
      </c>
      <c r="J190" s="248"/>
      <c r="K190" s="292"/>
    </row>
    <row r="191" ht="15" customHeight="1">
      <c r="B191" s="271"/>
      <c r="C191" s="255" t="s">
        <v>638</v>
      </c>
      <c r="D191" s="248"/>
      <c r="E191" s="248"/>
      <c r="F191" s="270" t="s">
        <v>546</v>
      </c>
      <c r="G191" s="248"/>
      <c r="H191" s="248" t="s">
        <v>639</v>
      </c>
      <c r="I191" s="248" t="s">
        <v>581</v>
      </c>
      <c r="J191" s="248"/>
      <c r="K191" s="292"/>
    </row>
    <row r="192" ht="15" customHeight="1">
      <c r="B192" s="271"/>
      <c r="C192" s="255" t="s">
        <v>640</v>
      </c>
      <c r="D192" s="248"/>
      <c r="E192" s="248"/>
      <c r="F192" s="270" t="s">
        <v>546</v>
      </c>
      <c r="G192" s="248"/>
      <c r="H192" s="248" t="s">
        <v>641</v>
      </c>
      <c r="I192" s="248" t="s">
        <v>581</v>
      </c>
      <c r="J192" s="248"/>
      <c r="K192" s="292"/>
    </row>
    <row r="193" ht="15" customHeight="1">
      <c r="B193" s="271"/>
      <c r="C193" s="255" t="s">
        <v>642</v>
      </c>
      <c r="D193" s="248"/>
      <c r="E193" s="248"/>
      <c r="F193" s="270" t="s">
        <v>552</v>
      </c>
      <c r="G193" s="248"/>
      <c r="H193" s="248" t="s">
        <v>643</v>
      </c>
      <c r="I193" s="248" t="s">
        <v>581</v>
      </c>
      <c r="J193" s="248"/>
      <c r="K193" s="292"/>
    </row>
    <row r="194" ht="15" customHeight="1">
      <c r="B194" s="298"/>
      <c r="C194" s="306"/>
      <c r="D194" s="280"/>
      <c r="E194" s="280"/>
      <c r="F194" s="280"/>
      <c r="G194" s="280"/>
      <c r="H194" s="280"/>
      <c r="I194" s="280"/>
      <c r="J194" s="280"/>
      <c r="K194" s="299"/>
    </row>
    <row r="195" ht="18.75" customHeight="1">
      <c r="B195" s="245"/>
      <c r="C195" s="248"/>
      <c r="D195" s="248"/>
      <c r="E195" s="248"/>
      <c r="F195" s="270"/>
      <c r="G195" s="248"/>
      <c r="H195" s="248"/>
      <c r="I195" s="248"/>
      <c r="J195" s="248"/>
      <c r="K195" s="245"/>
    </row>
    <row r="196" ht="18.75" customHeight="1">
      <c r="B196" s="245"/>
      <c r="C196" s="248"/>
      <c r="D196" s="248"/>
      <c r="E196" s="248"/>
      <c r="F196" s="270"/>
      <c r="G196" s="248"/>
      <c r="H196" s="248"/>
      <c r="I196" s="248"/>
      <c r="J196" s="248"/>
      <c r="K196" s="245"/>
    </row>
    <row r="197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ht="21">
      <c r="B199" s="238"/>
      <c r="C199" s="239" t="s">
        <v>644</v>
      </c>
      <c r="D199" s="239"/>
      <c r="E199" s="239"/>
      <c r="F199" s="239"/>
      <c r="G199" s="239"/>
      <c r="H199" s="239"/>
      <c r="I199" s="239"/>
      <c r="J199" s="239"/>
      <c r="K199" s="240"/>
    </row>
    <row r="200" ht="25.5" customHeight="1">
      <c r="B200" s="238"/>
      <c r="C200" s="307" t="s">
        <v>645</v>
      </c>
      <c r="D200" s="307"/>
      <c r="E200" s="307"/>
      <c r="F200" s="307" t="s">
        <v>646</v>
      </c>
      <c r="G200" s="308"/>
      <c r="H200" s="307" t="s">
        <v>647</v>
      </c>
      <c r="I200" s="307"/>
      <c r="J200" s="307"/>
      <c r="K200" s="240"/>
    </row>
    <row r="201" ht="5.25" customHeight="1">
      <c r="B201" s="271"/>
      <c r="C201" s="268"/>
      <c r="D201" s="268"/>
      <c r="E201" s="268"/>
      <c r="F201" s="268"/>
      <c r="G201" s="248"/>
      <c r="H201" s="268"/>
      <c r="I201" s="268"/>
      <c r="J201" s="268"/>
      <c r="K201" s="292"/>
    </row>
    <row r="202" ht="15" customHeight="1">
      <c r="B202" s="271"/>
      <c r="C202" s="248" t="s">
        <v>637</v>
      </c>
      <c r="D202" s="248"/>
      <c r="E202" s="248"/>
      <c r="F202" s="270" t="s">
        <v>49</v>
      </c>
      <c r="G202" s="248"/>
      <c r="H202" s="248" t="s">
        <v>648</v>
      </c>
      <c r="I202" s="248"/>
      <c r="J202" s="248"/>
      <c r="K202" s="292"/>
    </row>
    <row r="203" ht="15" customHeight="1">
      <c r="B203" s="271"/>
      <c r="C203" s="277"/>
      <c r="D203" s="248"/>
      <c r="E203" s="248"/>
      <c r="F203" s="270" t="s">
        <v>50</v>
      </c>
      <c r="G203" s="248"/>
      <c r="H203" s="248" t="s">
        <v>649</v>
      </c>
      <c r="I203" s="248"/>
      <c r="J203" s="248"/>
      <c r="K203" s="292"/>
    </row>
    <row r="204" ht="15" customHeight="1">
      <c r="B204" s="271"/>
      <c r="C204" s="277"/>
      <c r="D204" s="248"/>
      <c r="E204" s="248"/>
      <c r="F204" s="270" t="s">
        <v>53</v>
      </c>
      <c r="G204" s="248"/>
      <c r="H204" s="248" t="s">
        <v>650</v>
      </c>
      <c r="I204" s="248"/>
      <c r="J204" s="248"/>
      <c r="K204" s="292"/>
    </row>
    <row r="205" ht="15" customHeight="1">
      <c r="B205" s="271"/>
      <c r="C205" s="248"/>
      <c r="D205" s="248"/>
      <c r="E205" s="248"/>
      <c r="F205" s="270" t="s">
        <v>51</v>
      </c>
      <c r="G205" s="248"/>
      <c r="H205" s="248" t="s">
        <v>651</v>
      </c>
      <c r="I205" s="248"/>
      <c r="J205" s="248"/>
      <c r="K205" s="292"/>
    </row>
    <row r="206" ht="15" customHeight="1">
      <c r="B206" s="271"/>
      <c r="C206" s="248"/>
      <c r="D206" s="248"/>
      <c r="E206" s="248"/>
      <c r="F206" s="270" t="s">
        <v>52</v>
      </c>
      <c r="G206" s="248"/>
      <c r="H206" s="248" t="s">
        <v>652</v>
      </c>
      <c r="I206" s="248"/>
      <c r="J206" s="248"/>
      <c r="K206" s="292"/>
    </row>
    <row r="207" ht="15" customHeight="1">
      <c r="B207" s="271"/>
      <c r="C207" s="248"/>
      <c r="D207" s="248"/>
      <c r="E207" s="248"/>
      <c r="F207" s="270"/>
      <c r="G207" s="248"/>
      <c r="H207" s="248"/>
      <c r="I207" s="248"/>
      <c r="J207" s="248"/>
      <c r="K207" s="292"/>
    </row>
    <row r="208" ht="15" customHeight="1">
      <c r="B208" s="271"/>
      <c r="C208" s="248" t="s">
        <v>593</v>
      </c>
      <c r="D208" s="248"/>
      <c r="E208" s="248"/>
      <c r="F208" s="270" t="s">
        <v>85</v>
      </c>
      <c r="G208" s="248"/>
      <c r="H208" s="248" t="s">
        <v>653</v>
      </c>
      <c r="I208" s="248"/>
      <c r="J208" s="248"/>
      <c r="K208" s="292"/>
    </row>
    <row r="209" ht="15" customHeight="1">
      <c r="B209" s="271"/>
      <c r="C209" s="277"/>
      <c r="D209" s="248"/>
      <c r="E209" s="248"/>
      <c r="F209" s="270" t="s">
        <v>489</v>
      </c>
      <c r="G209" s="248"/>
      <c r="H209" s="248" t="s">
        <v>490</v>
      </c>
      <c r="I209" s="248"/>
      <c r="J209" s="248"/>
      <c r="K209" s="292"/>
    </row>
    <row r="210" ht="15" customHeight="1">
      <c r="B210" s="271"/>
      <c r="C210" s="248"/>
      <c r="D210" s="248"/>
      <c r="E210" s="248"/>
      <c r="F210" s="270" t="s">
        <v>487</v>
      </c>
      <c r="G210" s="248"/>
      <c r="H210" s="248" t="s">
        <v>654</v>
      </c>
      <c r="I210" s="248"/>
      <c r="J210" s="248"/>
      <c r="K210" s="292"/>
    </row>
    <row r="211" ht="15" customHeight="1">
      <c r="B211" s="309"/>
      <c r="C211" s="277"/>
      <c r="D211" s="277"/>
      <c r="E211" s="277"/>
      <c r="F211" s="270" t="s">
        <v>491</v>
      </c>
      <c r="G211" s="255"/>
      <c r="H211" s="296" t="s">
        <v>492</v>
      </c>
      <c r="I211" s="296"/>
      <c r="J211" s="296"/>
      <c r="K211" s="310"/>
    </row>
    <row r="212" ht="15" customHeight="1">
      <c r="B212" s="309"/>
      <c r="C212" s="277"/>
      <c r="D212" s="277"/>
      <c r="E212" s="277"/>
      <c r="F212" s="270" t="s">
        <v>118</v>
      </c>
      <c r="G212" s="255"/>
      <c r="H212" s="296" t="s">
        <v>470</v>
      </c>
      <c r="I212" s="296"/>
      <c r="J212" s="296"/>
      <c r="K212" s="310"/>
    </row>
    <row r="213" ht="15" customHeight="1">
      <c r="B213" s="309"/>
      <c r="C213" s="277"/>
      <c r="D213" s="277"/>
      <c r="E213" s="277"/>
      <c r="F213" s="311"/>
      <c r="G213" s="255"/>
      <c r="H213" s="312"/>
      <c r="I213" s="312"/>
      <c r="J213" s="312"/>
      <c r="K213" s="310"/>
    </row>
    <row r="214" ht="15" customHeight="1">
      <c r="B214" s="309"/>
      <c r="C214" s="248" t="s">
        <v>617</v>
      </c>
      <c r="D214" s="277"/>
      <c r="E214" s="277"/>
      <c r="F214" s="270">
        <v>1</v>
      </c>
      <c r="G214" s="255"/>
      <c r="H214" s="296" t="s">
        <v>655</v>
      </c>
      <c r="I214" s="296"/>
      <c r="J214" s="296"/>
      <c r="K214" s="310"/>
    </row>
    <row r="215" ht="15" customHeight="1">
      <c r="B215" s="309"/>
      <c r="C215" s="277"/>
      <c r="D215" s="277"/>
      <c r="E215" s="277"/>
      <c r="F215" s="270">
        <v>2</v>
      </c>
      <c r="G215" s="255"/>
      <c r="H215" s="296" t="s">
        <v>656</v>
      </c>
      <c r="I215" s="296"/>
      <c r="J215" s="296"/>
      <c r="K215" s="310"/>
    </row>
    <row r="216" ht="15" customHeight="1">
      <c r="B216" s="309"/>
      <c r="C216" s="277"/>
      <c r="D216" s="277"/>
      <c r="E216" s="277"/>
      <c r="F216" s="270">
        <v>3</v>
      </c>
      <c r="G216" s="255"/>
      <c r="H216" s="296" t="s">
        <v>657</v>
      </c>
      <c r="I216" s="296"/>
      <c r="J216" s="296"/>
      <c r="K216" s="310"/>
    </row>
    <row r="217" ht="15" customHeight="1">
      <c r="B217" s="309"/>
      <c r="C217" s="277"/>
      <c r="D217" s="277"/>
      <c r="E217" s="277"/>
      <c r="F217" s="270">
        <v>4</v>
      </c>
      <c r="G217" s="255"/>
      <c r="H217" s="296" t="s">
        <v>658</v>
      </c>
      <c r="I217" s="296"/>
      <c r="J217" s="296"/>
      <c r="K217" s="310"/>
    </row>
    <row r="218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86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122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ROUND((SUM(BE85:BE168)),  2)</f>
        <v>0</v>
      </c>
      <c r="I33" s="140">
        <v>0.20999999999999999</v>
      </c>
      <c r="J33" s="139">
        <f>ROUND(((SUM(BE85:BE168))*I33),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ROUND((SUM(BF85:BF168)),  2)</f>
        <v>0</v>
      </c>
      <c r="I34" s="140">
        <v>0.14999999999999999</v>
      </c>
      <c r="J34" s="139">
        <f>ROUND(((SUM(BF85:BF168))*I34),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ROUND((SUM(BG85:BG168)),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ROUND((SUM(BH85:BH168)),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ROUND((SUM(BI85:BI168)),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86.1 - ulice Barákova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J109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J118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J147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86.1 - ulice Barákova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5.2187200000000002</v>
      </c>
      <c r="S85" s="88"/>
      <c r="T85" s="183">
        <f>T86</f>
        <v>99.010000000000005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P87+P96+P109+P118</f>
        <v>0</v>
      </c>
      <c r="Q86" s="193"/>
      <c r="R86" s="194">
        <f>R87+R96+R109+R118</f>
        <v>5.2187200000000002</v>
      </c>
      <c r="S86" s="193"/>
      <c r="T86" s="195">
        <f>T87+T96+T109+T118</f>
        <v>99.010000000000005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BK87+BK96+BK109+BK118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0.068580000000000002</v>
      </c>
      <c r="S87" s="193"/>
      <c r="T87" s="195">
        <f>SUM(T88:T95)</f>
        <v>98.810000000000002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13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1.274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164</v>
      </c>
      <c r="G91" s="218"/>
      <c r="H91" s="221">
        <v>13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762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0.068580000000000002</v>
      </c>
      <c r="S92" s="210">
        <v>0.128</v>
      </c>
      <c r="T92" s="211">
        <f>S92*H92</f>
        <v>97.536000000000001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170</v>
      </c>
      <c r="G95" s="218"/>
      <c r="H95" s="221">
        <v>762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</v>
      </c>
      <c r="S96" s="193"/>
      <c r="T96" s="195">
        <f>SUM(T97:T108)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SUM(BK97:BK108)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50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180</v>
      </c>
      <c r="G100" s="218"/>
      <c r="H100" s="221">
        <v>50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762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170</v>
      </c>
      <c r="G104" s="218"/>
      <c r="H104" s="221">
        <v>762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186</v>
      </c>
      <c r="F105" s="203" t="s">
        <v>187</v>
      </c>
      <c r="G105" s="204" t="s">
        <v>155</v>
      </c>
      <c r="H105" s="205">
        <v>762</v>
      </c>
      <c r="I105" s="206"/>
      <c r="J105" s="207">
        <f>ROUND(I105*H105,2)</f>
        <v>0</v>
      </c>
      <c r="K105" s="203" t="s">
        <v>156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188</v>
      </c>
    </row>
    <row r="106" s="1" customFormat="1">
      <c r="B106" s="35"/>
      <c r="C106" s="36"/>
      <c r="D106" s="213" t="s">
        <v>159</v>
      </c>
      <c r="E106" s="36"/>
      <c r="F106" s="214" t="s">
        <v>189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" customFormat="1">
      <c r="B107" s="35"/>
      <c r="C107" s="36"/>
      <c r="D107" s="213" t="s">
        <v>161</v>
      </c>
      <c r="E107" s="36"/>
      <c r="F107" s="216" t="s">
        <v>190</v>
      </c>
      <c r="G107" s="36"/>
      <c r="H107" s="36"/>
      <c r="I107" s="127"/>
      <c r="J107" s="36"/>
      <c r="K107" s="36"/>
      <c r="L107" s="40"/>
      <c r="M107" s="215"/>
      <c r="N107" s="76"/>
      <c r="O107" s="76"/>
      <c r="P107" s="76"/>
      <c r="Q107" s="76"/>
      <c r="R107" s="76"/>
      <c r="S107" s="76"/>
      <c r="T107" s="77"/>
      <c r="AT107" s="14" t="s">
        <v>161</v>
      </c>
      <c r="AU107" s="14" t="s">
        <v>88</v>
      </c>
    </row>
    <row r="108" s="11" customFormat="1">
      <c r="B108" s="217"/>
      <c r="C108" s="218"/>
      <c r="D108" s="213" t="s">
        <v>163</v>
      </c>
      <c r="E108" s="219" t="s">
        <v>22</v>
      </c>
      <c r="F108" s="220" t="s">
        <v>170</v>
      </c>
      <c r="G108" s="218"/>
      <c r="H108" s="221">
        <v>762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88</v>
      </c>
      <c r="AV108" s="11" t="s">
        <v>88</v>
      </c>
      <c r="AW108" s="11" t="s">
        <v>38</v>
      </c>
      <c r="AX108" s="11" t="s">
        <v>23</v>
      </c>
      <c r="AY108" s="227" t="s">
        <v>150</v>
      </c>
    </row>
    <row r="109" s="10" customFormat="1" ht="22.8" customHeight="1">
      <c r="B109" s="185"/>
      <c r="C109" s="186"/>
      <c r="D109" s="187" t="s">
        <v>77</v>
      </c>
      <c r="E109" s="199" t="s">
        <v>191</v>
      </c>
      <c r="F109" s="199" t="s">
        <v>192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SUM(P110:P117)</f>
        <v>0</v>
      </c>
      <c r="Q109" s="193"/>
      <c r="R109" s="194">
        <f>SUM(R110:R117)</f>
        <v>5.1166</v>
      </c>
      <c r="S109" s="193"/>
      <c r="T109" s="195">
        <f>SUM(T110:T117)</f>
        <v>0</v>
      </c>
      <c r="AR109" s="196" t="s">
        <v>23</v>
      </c>
      <c r="AT109" s="197" t="s">
        <v>77</v>
      </c>
      <c r="AU109" s="197" t="s">
        <v>23</v>
      </c>
      <c r="AY109" s="196" t="s">
        <v>150</v>
      </c>
      <c r="BK109" s="198">
        <f>SUM(BK110:BK117)</f>
        <v>0</v>
      </c>
    </row>
    <row r="110" s="1" customFormat="1" ht="16.5" customHeight="1">
      <c r="B110" s="35"/>
      <c r="C110" s="201" t="s">
        <v>193</v>
      </c>
      <c r="D110" s="201" t="s">
        <v>152</v>
      </c>
      <c r="E110" s="202" t="s">
        <v>194</v>
      </c>
      <c r="F110" s="203" t="s">
        <v>195</v>
      </c>
      <c r="G110" s="204" t="s">
        <v>196</v>
      </c>
      <c r="H110" s="205">
        <v>4</v>
      </c>
      <c r="I110" s="206"/>
      <c r="J110" s="207">
        <f>ROUND(I110*H110,2)</f>
        <v>0</v>
      </c>
      <c r="K110" s="203" t="s">
        <v>22</v>
      </c>
      <c r="L110" s="40"/>
      <c r="M110" s="208" t="s">
        <v>22</v>
      </c>
      <c r="N110" s="209" t="s">
        <v>49</v>
      </c>
      <c r="O110" s="76"/>
      <c r="P110" s="210">
        <f>O110*H110</f>
        <v>0</v>
      </c>
      <c r="Q110" s="210">
        <v>0.42368</v>
      </c>
      <c r="R110" s="210">
        <f>Q110*H110</f>
        <v>1.69472</v>
      </c>
      <c r="S110" s="210">
        <v>0</v>
      </c>
      <c r="T110" s="211">
        <f>S110*H110</f>
        <v>0</v>
      </c>
      <c r="AR110" s="14" t="s">
        <v>157</v>
      </c>
      <c r="AT110" s="14" t="s">
        <v>152</v>
      </c>
      <c r="AU110" s="14" t="s">
        <v>88</v>
      </c>
      <c r="AY110" s="14" t="s">
        <v>150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23</v>
      </c>
      <c r="BK110" s="212">
        <f>ROUND(I110*H110,2)</f>
        <v>0</v>
      </c>
      <c r="BL110" s="14" t="s">
        <v>157</v>
      </c>
      <c r="BM110" s="14" t="s">
        <v>197</v>
      </c>
    </row>
    <row r="111" s="1" customFormat="1">
      <c r="B111" s="35"/>
      <c r="C111" s="36"/>
      <c r="D111" s="213" t="s">
        <v>159</v>
      </c>
      <c r="E111" s="36"/>
      <c r="F111" s="214" t="s">
        <v>195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159</v>
      </c>
      <c r="AU111" s="14" t="s">
        <v>88</v>
      </c>
    </row>
    <row r="112" s="1" customFormat="1">
      <c r="B112" s="35"/>
      <c r="C112" s="36"/>
      <c r="D112" s="213" t="s">
        <v>161</v>
      </c>
      <c r="E112" s="36"/>
      <c r="F112" s="216" t="s">
        <v>198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161</v>
      </c>
      <c r="AU112" s="14" t="s">
        <v>88</v>
      </c>
    </row>
    <row r="113" s="11" customFormat="1">
      <c r="B113" s="217"/>
      <c r="C113" s="218"/>
      <c r="D113" s="213" t="s">
        <v>163</v>
      </c>
      <c r="E113" s="219" t="s">
        <v>22</v>
      </c>
      <c r="F113" s="220" t="s">
        <v>157</v>
      </c>
      <c r="G113" s="218"/>
      <c r="H113" s="221">
        <v>4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88</v>
      </c>
      <c r="AV113" s="11" t="s">
        <v>88</v>
      </c>
      <c r="AW113" s="11" t="s">
        <v>38</v>
      </c>
      <c r="AX113" s="11" t="s">
        <v>23</v>
      </c>
      <c r="AY113" s="227" t="s">
        <v>150</v>
      </c>
    </row>
    <row r="114" s="1" customFormat="1" ht="16.5" customHeight="1">
      <c r="B114" s="35"/>
      <c r="C114" s="201" t="s">
        <v>199</v>
      </c>
      <c r="D114" s="201" t="s">
        <v>152</v>
      </c>
      <c r="E114" s="202" t="s">
        <v>200</v>
      </c>
      <c r="F114" s="203" t="s">
        <v>201</v>
      </c>
      <c r="G114" s="204" t="s">
        <v>196</v>
      </c>
      <c r="H114" s="205">
        <v>11</v>
      </c>
      <c r="I114" s="206"/>
      <c r="J114" s="207">
        <f>ROUND(I114*H114,2)</f>
        <v>0</v>
      </c>
      <c r="K114" s="203" t="s">
        <v>22</v>
      </c>
      <c r="L114" s="40"/>
      <c r="M114" s="208" t="s">
        <v>22</v>
      </c>
      <c r="N114" s="209" t="s">
        <v>49</v>
      </c>
      <c r="O114" s="76"/>
      <c r="P114" s="210">
        <f>O114*H114</f>
        <v>0</v>
      </c>
      <c r="Q114" s="210">
        <v>0.31108000000000002</v>
      </c>
      <c r="R114" s="210">
        <f>Q114*H114</f>
        <v>3.4218800000000003</v>
      </c>
      <c r="S114" s="210">
        <v>0</v>
      </c>
      <c r="T114" s="211">
        <f>S114*H114</f>
        <v>0</v>
      </c>
      <c r="AR114" s="14" t="s">
        <v>157</v>
      </c>
      <c r="AT114" s="14" t="s">
        <v>152</v>
      </c>
      <c r="AU114" s="14" t="s">
        <v>88</v>
      </c>
      <c r="AY114" s="14" t="s">
        <v>150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23</v>
      </c>
      <c r="BK114" s="212">
        <f>ROUND(I114*H114,2)</f>
        <v>0</v>
      </c>
      <c r="BL114" s="14" t="s">
        <v>157</v>
      </c>
      <c r="BM114" s="14" t="s">
        <v>202</v>
      </c>
    </row>
    <row r="115" s="1" customFormat="1">
      <c r="B115" s="35"/>
      <c r="C115" s="36"/>
      <c r="D115" s="213" t="s">
        <v>159</v>
      </c>
      <c r="E115" s="36"/>
      <c r="F115" s="214" t="s">
        <v>203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159</v>
      </c>
      <c r="AU115" s="14" t="s">
        <v>88</v>
      </c>
    </row>
    <row r="116" s="1" customFormat="1">
      <c r="B116" s="35"/>
      <c r="C116" s="36"/>
      <c r="D116" s="213" t="s">
        <v>161</v>
      </c>
      <c r="E116" s="36"/>
      <c r="F116" s="216" t="s">
        <v>204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161</v>
      </c>
      <c r="AU116" s="14" t="s">
        <v>88</v>
      </c>
    </row>
    <row r="117" s="11" customFormat="1">
      <c r="B117" s="217"/>
      <c r="C117" s="218"/>
      <c r="D117" s="213" t="s">
        <v>163</v>
      </c>
      <c r="E117" s="219" t="s">
        <v>22</v>
      </c>
      <c r="F117" s="220" t="s">
        <v>205</v>
      </c>
      <c r="G117" s="218"/>
      <c r="H117" s="221">
        <v>11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163</v>
      </c>
      <c r="AU117" s="227" t="s">
        <v>88</v>
      </c>
      <c r="AV117" s="11" t="s">
        <v>88</v>
      </c>
      <c r="AW117" s="11" t="s">
        <v>38</v>
      </c>
      <c r="AX117" s="11" t="s">
        <v>23</v>
      </c>
      <c r="AY117" s="227" t="s">
        <v>150</v>
      </c>
    </row>
    <row r="118" s="10" customFormat="1" ht="22.8" customHeight="1">
      <c r="B118" s="185"/>
      <c r="C118" s="186"/>
      <c r="D118" s="187" t="s">
        <v>77</v>
      </c>
      <c r="E118" s="199" t="s">
        <v>206</v>
      </c>
      <c r="F118" s="199" t="s">
        <v>207</v>
      </c>
      <c r="G118" s="186"/>
      <c r="H118" s="186"/>
      <c r="I118" s="189"/>
      <c r="J118" s="200">
        <f>BK118</f>
        <v>0</v>
      </c>
      <c r="K118" s="186"/>
      <c r="L118" s="191"/>
      <c r="M118" s="192"/>
      <c r="N118" s="193"/>
      <c r="O118" s="193"/>
      <c r="P118" s="194">
        <f>P119+SUM(P120:P147)</f>
        <v>0</v>
      </c>
      <c r="Q118" s="193"/>
      <c r="R118" s="194">
        <f>R119+SUM(R120:R147)</f>
        <v>0.03354</v>
      </c>
      <c r="S118" s="193"/>
      <c r="T118" s="195">
        <f>T119+SUM(T120:T147)</f>
        <v>0.20000000000000001</v>
      </c>
      <c r="AR118" s="196" t="s">
        <v>23</v>
      </c>
      <c r="AT118" s="197" t="s">
        <v>77</v>
      </c>
      <c r="AU118" s="197" t="s">
        <v>23</v>
      </c>
      <c r="AY118" s="196" t="s">
        <v>150</v>
      </c>
      <c r="BK118" s="198">
        <f>BK119+SUM(BK120:BK147)</f>
        <v>0</v>
      </c>
    </row>
    <row r="119" s="1" customFormat="1" ht="16.5" customHeight="1">
      <c r="B119" s="35"/>
      <c r="C119" s="201" t="s">
        <v>191</v>
      </c>
      <c r="D119" s="201" t="s">
        <v>152</v>
      </c>
      <c r="E119" s="202" t="s">
        <v>208</v>
      </c>
      <c r="F119" s="203" t="s">
        <v>209</v>
      </c>
      <c r="G119" s="204" t="s">
        <v>155</v>
      </c>
      <c r="H119" s="205">
        <v>8</v>
      </c>
      <c r="I119" s="206"/>
      <c r="J119" s="207">
        <f>ROUND(I119*H119,2)</f>
        <v>0</v>
      </c>
      <c r="K119" s="203" t="s">
        <v>156</v>
      </c>
      <c r="L119" s="40"/>
      <c r="M119" s="208" t="s">
        <v>22</v>
      </c>
      <c r="N119" s="209" t="s">
        <v>49</v>
      </c>
      <c r="O119" s="76"/>
      <c r="P119" s="210">
        <f>O119*H119</f>
        <v>0</v>
      </c>
      <c r="Q119" s="210">
        <v>0.0025999999999999999</v>
      </c>
      <c r="R119" s="210">
        <f>Q119*H119</f>
        <v>0.020799999999999999</v>
      </c>
      <c r="S119" s="210">
        <v>0</v>
      </c>
      <c r="T119" s="211">
        <f>S119*H119</f>
        <v>0</v>
      </c>
      <c r="AR119" s="14" t="s">
        <v>157</v>
      </c>
      <c r="AT119" s="14" t="s">
        <v>152</v>
      </c>
      <c r="AU119" s="14" t="s">
        <v>88</v>
      </c>
      <c r="AY119" s="14" t="s">
        <v>150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157</v>
      </c>
      <c r="BM119" s="14" t="s">
        <v>210</v>
      </c>
    </row>
    <row r="120" s="1" customFormat="1">
      <c r="B120" s="35"/>
      <c r="C120" s="36"/>
      <c r="D120" s="213" t="s">
        <v>159</v>
      </c>
      <c r="E120" s="36"/>
      <c r="F120" s="214" t="s">
        <v>211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159</v>
      </c>
      <c r="AU120" s="14" t="s">
        <v>88</v>
      </c>
    </row>
    <row r="121" s="1" customFormat="1">
      <c r="B121" s="35"/>
      <c r="C121" s="36"/>
      <c r="D121" s="213" t="s">
        <v>161</v>
      </c>
      <c r="E121" s="36"/>
      <c r="F121" s="216" t="s">
        <v>212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161</v>
      </c>
      <c r="AU121" s="14" t="s">
        <v>88</v>
      </c>
    </row>
    <row r="122" s="11" customFormat="1">
      <c r="B122" s="217"/>
      <c r="C122" s="218"/>
      <c r="D122" s="213" t="s">
        <v>163</v>
      </c>
      <c r="E122" s="219" t="s">
        <v>22</v>
      </c>
      <c r="F122" s="220" t="s">
        <v>191</v>
      </c>
      <c r="G122" s="218"/>
      <c r="H122" s="221">
        <v>8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88</v>
      </c>
      <c r="AV122" s="11" t="s">
        <v>88</v>
      </c>
      <c r="AW122" s="11" t="s">
        <v>38</v>
      </c>
      <c r="AX122" s="11" t="s">
        <v>23</v>
      </c>
      <c r="AY122" s="227" t="s">
        <v>150</v>
      </c>
    </row>
    <row r="123" s="1" customFormat="1" ht="16.5" customHeight="1">
      <c r="B123" s="35"/>
      <c r="C123" s="201" t="s">
        <v>206</v>
      </c>
      <c r="D123" s="201" t="s">
        <v>152</v>
      </c>
      <c r="E123" s="202" t="s">
        <v>213</v>
      </c>
      <c r="F123" s="203" t="s">
        <v>214</v>
      </c>
      <c r="G123" s="204" t="s">
        <v>155</v>
      </c>
      <c r="H123" s="205">
        <v>8</v>
      </c>
      <c r="I123" s="206"/>
      <c r="J123" s="207">
        <f>ROUND(I123*H123,2)</f>
        <v>0</v>
      </c>
      <c r="K123" s="203" t="s">
        <v>156</v>
      </c>
      <c r="L123" s="40"/>
      <c r="M123" s="208" t="s">
        <v>22</v>
      </c>
      <c r="N123" s="209" t="s">
        <v>49</v>
      </c>
      <c r="O123" s="76"/>
      <c r="P123" s="210">
        <f>O123*H123</f>
        <v>0</v>
      </c>
      <c r="Q123" s="210">
        <v>1.0000000000000001E-05</v>
      </c>
      <c r="R123" s="210">
        <f>Q123*H123</f>
        <v>8.0000000000000007E-05</v>
      </c>
      <c r="S123" s="210">
        <v>0</v>
      </c>
      <c r="T123" s="211">
        <f>S123*H123</f>
        <v>0</v>
      </c>
      <c r="AR123" s="14" t="s">
        <v>157</v>
      </c>
      <c r="AT123" s="14" t="s">
        <v>152</v>
      </c>
      <c r="AU123" s="14" t="s">
        <v>88</v>
      </c>
      <c r="AY123" s="14" t="s">
        <v>150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23</v>
      </c>
      <c r="BK123" s="212">
        <f>ROUND(I123*H123,2)</f>
        <v>0</v>
      </c>
      <c r="BL123" s="14" t="s">
        <v>157</v>
      </c>
      <c r="BM123" s="14" t="s">
        <v>215</v>
      </c>
    </row>
    <row r="124" s="1" customFormat="1">
      <c r="B124" s="35"/>
      <c r="C124" s="36"/>
      <c r="D124" s="213" t="s">
        <v>159</v>
      </c>
      <c r="E124" s="36"/>
      <c r="F124" s="214" t="s">
        <v>216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159</v>
      </c>
      <c r="AU124" s="14" t="s">
        <v>88</v>
      </c>
    </row>
    <row r="125" s="1" customFormat="1">
      <c r="B125" s="35"/>
      <c r="C125" s="36"/>
      <c r="D125" s="213" t="s">
        <v>161</v>
      </c>
      <c r="E125" s="36"/>
      <c r="F125" s="216" t="s">
        <v>217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161</v>
      </c>
      <c r="AU125" s="14" t="s">
        <v>88</v>
      </c>
    </row>
    <row r="126" s="11" customFormat="1">
      <c r="B126" s="217"/>
      <c r="C126" s="218"/>
      <c r="D126" s="213" t="s">
        <v>163</v>
      </c>
      <c r="E126" s="219" t="s">
        <v>22</v>
      </c>
      <c r="F126" s="220" t="s">
        <v>191</v>
      </c>
      <c r="G126" s="218"/>
      <c r="H126" s="221">
        <v>8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88</v>
      </c>
      <c r="AV126" s="11" t="s">
        <v>88</v>
      </c>
      <c r="AW126" s="11" t="s">
        <v>38</v>
      </c>
      <c r="AX126" s="11" t="s">
        <v>23</v>
      </c>
      <c r="AY126" s="227" t="s">
        <v>150</v>
      </c>
    </row>
    <row r="127" s="1" customFormat="1" ht="16.5" customHeight="1">
      <c r="B127" s="35"/>
      <c r="C127" s="201" t="s">
        <v>28</v>
      </c>
      <c r="D127" s="201" t="s">
        <v>152</v>
      </c>
      <c r="E127" s="202" t="s">
        <v>218</v>
      </c>
      <c r="F127" s="203" t="s">
        <v>219</v>
      </c>
      <c r="G127" s="204" t="s">
        <v>220</v>
      </c>
      <c r="H127" s="205">
        <v>211</v>
      </c>
      <c r="I127" s="206"/>
      <c r="J127" s="207">
        <f>ROUND(I127*H127,2)</f>
        <v>0</v>
      </c>
      <c r="K127" s="203" t="s">
        <v>156</v>
      </c>
      <c r="L127" s="40"/>
      <c r="M127" s="208" t="s">
        <v>22</v>
      </c>
      <c r="N127" s="209" t="s">
        <v>49</v>
      </c>
      <c r="O127" s="76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4" t="s">
        <v>157</v>
      </c>
      <c r="AT127" s="14" t="s">
        <v>152</v>
      </c>
      <c r="AU127" s="14" t="s">
        <v>88</v>
      </c>
      <c r="AY127" s="14" t="s">
        <v>150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23</v>
      </c>
      <c r="BK127" s="212">
        <f>ROUND(I127*H127,2)</f>
        <v>0</v>
      </c>
      <c r="BL127" s="14" t="s">
        <v>157</v>
      </c>
      <c r="BM127" s="14" t="s">
        <v>221</v>
      </c>
    </row>
    <row r="128" s="1" customFormat="1">
      <c r="B128" s="35"/>
      <c r="C128" s="36"/>
      <c r="D128" s="213" t="s">
        <v>159</v>
      </c>
      <c r="E128" s="36"/>
      <c r="F128" s="214" t="s">
        <v>222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159</v>
      </c>
      <c r="AU128" s="14" t="s">
        <v>88</v>
      </c>
    </row>
    <row r="129" s="1" customFormat="1">
      <c r="B129" s="35"/>
      <c r="C129" s="36"/>
      <c r="D129" s="213" t="s">
        <v>161</v>
      </c>
      <c r="E129" s="36"/>
      <c r="F129" s="216" t="s">
        <v>223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161</v>
      </c>
      <c r="AU129" s="14" t="s">
        <v>88</v>
      </c>
    </row>
    <row r="130" s="11" customFormat="1">
      <c r="B130" s="217"/>
      <c r="C130" s="218"/>
      <c r="D130" s="213" t="s">
        <v>163</v>
      </c>
      <c r="E130" s="219" t="s">
        <v>22</v>
      </c>
      <c r="F130" s="220" t="s">
        <v>224</v>
      </c>
      <c r="G130" s="218"/>
      <c r="H130" s="221">
        <v>211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88</v>
      </c>
      <c r="AV130" s="11" t="s">
        <v>88</v>
      </c>
      <c r="AW130" s="11" t="s">
        <v>38</v>
      </c>
      <c r="AX130" s="11" t="s">
        <v>23</v>
      </c>
      <c r="AY130" s="227" t="s">
        <v>150</v>
      </c>
    </row>
    <row r="131" s="1" customFormat="1" ht="16.5" customHeight="1">
      <c r="B131" s="35"/>
      <c r="C131" s="201" t="s">
        <v>205</v>
      </c>
      <c r="D131" s="201" t="s">
        <v>152</v>
      </c>
      <c r="E131" s="202" t="s">
        <v>225</v>
      </c>
      <c r="F131" s="203" t="s">
        <v>226</v>
      </c>
      <c r="G131" s="204" t="s">
        <v>155</v>
      </c>
      <c r="H131" s="205">
        <v>10</v>
      </c>
      <c r="I131" s="206"/>
      <c r="J131" s="207">
        <f>ROUND(I131*H131,2)</f>
        <v>0</v>
      </c>
      <c r="K131" s="203" t="s">
        <v>156</v>
      </c>
      <c r="L131" s="40"/>
      <c r="M131" s="208" t="s">
        <v>22</v>
      </c>
      <c r="N131" s="209" t="s">
        <v>49</v>
      </c>
      <c r="O131" s="76"/>
      <c r="P131" s="210">
        <f>O131*H131</f>
        <v>0</v>
      </c>
      <c r="Q131" s="210">
        <v>0</v>
      </c>
      <c r="R131" s="210">
        <f>Q131*H131</f>
        <v>0</v>
      </c>
      <c r="S131" s="210">
        <v>0.02</v>
      </c>
      <c r="T131" s="211">
        <f>S131*H131</f>
        <v>0.20000000000000001</v>
      </c>
      <c r="AR131" s="14" t="s">
        <v>157</v>
      </c>
      <c r="AT131" s="14" t="s">
        <v>152</v>
      </c>
      <c r="AU131" s="14" t="s">
        <v>88</v>
      </c>
      <c r="AY131" s="14" t="s">
        <v>150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23</v>
      </c>
      <c r="BK131" s="212">
        <f>ROUND(I131*H131,2)</f>
        <v>0</v>
      </c>
      <c r="BL131" s="14" t="s">
        <v>157</v>
      </c>
      <c r="BM131" s="14" t="s">
        <v>227</v>
      </c>
    </row>
    <row r="132" s="1" customFormat="1">
      <c r="B132" s="35"/>
      <c r="C132" s="36"/>
      <c r="D132" s="213" t="s">
        <v>159</v>
      </c>
      <c r="E132" s="36"/>
      <c r="F132" s="214" t="s">
        <v>228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159</v>
      </c>
      <c r="AU132" s="14" t="s">
        <v>88</v>
      </c>
    </row>
    <row r="133" s="1" customFormat="1">
      <c r="B133" s="35"/>
      <c r="C133" s="36"/>
      <c r="D133" s="213" t="s">
        <v>161</v>
      </c>
      <c r="E133" s="36"/>
      <c r="F133" s="216" t="s">
        <v>229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161</v>
      </c>
      <c r="AU133" s="14" t="s">
        <v>88</v>
      </c>
    </row>
    <row r="134" s="11" customFormat="1">
      <c r="B134" s="217"/>
      <c r="C134" s="218"/>
      <c r="D134" s="213" t="s">
        <v>163</v>
      </c>
      <c r="E134" s="219" t="s">
        <v>22</v>
      </c>
      <c r="F134" s="220" t="s">
        <v>28</v>
      </c>
      <c r="G134" s="218"/>
      <c r="H134" s="221">
        <v>10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163</v>
      </c>
      <c r="AU134" s="227" t="s">
        <v>88</v>
      </c>
      <c r="AV134" s="11" t="s">
        <v>88</v>
      </c>
      <c r="AW134" s="11" t="s">
        <v>38</v>
      </c>
      <c r="AX134" s="11" t="s">
        <v>23</v>
      </c>
      <c r="AY134" s="227" t="s">
        <v>150</v>
      </c>
    </row>
    <row r="135" s="1" customFormat="1" ht="16.5" customHeight="1">
      <c r="B135" s="35"/>
      <c r="C135" s="201" t="s">
        <v>230</v>
      </c>
      <c r="D135" s="201" t="s">
        <v>152</v>
      </c>
      <c r="E135" s="202" t="s">
        <v>231</v>
      </c>
      <c r="F135" s="203" t="s">
        <v>232</v>
      </c>
      <c r="G135" s="204" t="s">
        <v>220</v>
      </c>
      <c r="H135" s="205">
        <v>211</v>
      </c>
      <c r="I135" s="206"/>
      <c r="J135" s="207">
        <f>ROUND(I135*H135,2)</f>
        <v>0</v>
      </c>
      <c r="K135" s="203" t="s">
        <v>156</v>
      </c>
      <c r="L135" s="40"/>
      <c r="M135" s="208" t="s">
        <v>22</v>
      </c>
      <c r="N135" s="209" t="s">
        <v>49</v>
      </c>
      <c r="O135" s="7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14" t="s">
        <v>157</v>
      </c>
      <c r="AT135" s="14" t="s">
        <v>152</v>
      </c>
      <c r="AU135" s="14" t="s">
        <v>88</v>
      </c>
      <c r="AY135" s="14" t="s">
        <v>150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23</v>
      </c>
      <c r="BK135" s="212">
        <f>ROUND(I135*H135,2)</f>
        <v>0</v>
      </c>
      <c r="BL135" s="14" t="s">
        <v>157</v>
      </c>
      <c r="BM135" s="14" t="s">
        <v>233</v>
      </c>
    </row>
    <row r="136" s="1" customFormat="1">
      <c r="B136" s="35"/>
      <c r="C136" s="36"/>
      <c r="D136" s="213" t="s">
        <v>159</v>
      </c>
      <c r="E136" s="36"/>
      <c r="F136" s="214" t="s">
        <v>234</v>
      </c>
      <c r="G136" s="36"/>
      <c r="H136" s="36"/>
      <c r="I136" s="127"/>
      <c r="J136" s="36"/>
      <c r="K136" s="36"/>
      <c r="L136" s="40"/>
      <c r="M136" s="215"/>
      <c r="N136" s="76"/>
      <c r="O136" s="76"/>
      <c r="P136" s="76"/>
      <c r="Q136" s="76"/>
      <c r="R136" s="76"/>
      <c r="S136" s="76"/>
      <c r="T136" s="77"/>
      <c r="AT136" s="14" t="s">
        <v>159</v>
      </c>
      <c r="AU136" s="14" t="s">
        <v>88</v>
      </c>
    </row>
    <row r="137" s="1" customFormat="1">
      <c r="B137" s="35"/>
      <c r="C137" s="36"/>
      <c r="D137" s="213" t="s">
        <v>161</v>
      </c>
      <c r="E137" s="36"/>
      <c r="F137" s="216" t="s">
        <v>235</v>
      </c>
      <c r="G137" s="36"/>
      <c r="H137" s="36"/>
      <c r="I137" s="127"/>
      <c r="J137" s="36"/>
      <c r="K137" s="36"/>
      <c r="L137" s="40"/>
      <c r="M137" s="215"/>
      <c r="N137" s="76"/>
      <c r="O137" s="76"/>
      <c r="P137" s="76"/>
      <c r="Q137" s="76"/>
      <c r="R137" s="76"/>
      <c r="S137" s="76"/>
      <c r="T137" s="77"/>
      <c r="AT137" s="14" t="s">
        <v>161</v>
      </c>
      <c r="AU137" s="14" t="s">
        <v>88</v>
      </c>
    </row>
    <row r="138" s="11" customFormat="1">
      <c r="B138" s="217"/>
      <c r="C138" s="218"/>
      <c r="D138" s="213" t="s">
        <v>163</v>
      </c>
      <c r="E138" s="219" t="s">
        <v>22</v>
      </c>
      <c r="F138" s="220" t="s">
        <v>224</v>
      </c>
      <c r="G138" s="218"/>
      <c r="H138" s="221">
        <v>211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163</v>
      </c>
      <c r="AU138" s="227" t="s">
        <v>88</v>
      </c>
      <c r="AV138" s="11" t="s">
        <v>88</v>
      </c>
      <c r="AW138" s="11" t="s">
        <v>38</v>
      </c>
      <c r="AX138" s="11" t="s">
        <v>23</v>
      </c>
      <c r="AY138" s="227" t="s">
        <v>150</v>
      </c>
    </row>
    <row r="139" s="1" customFormat="1" ht="16.5" customHeight="1">
      <c r="B139" s="35"/>
      <c r="C139" s="201" t="s">
        <v>236</v>
      </c>
      <c r="D139" s="201" t="s">
        <v>152</v>
      </c>
      <c r="E139" s="202" t="s">
        <v>237</v>
      </c>
      <c r="F139" s="203" t="s">
        <v>238</v>
      </c>
      <c r="G139" s="204" t="s">
        <v>220</v>
      </c>
      <c r="H139" s="205">
        <v>211</v>
      </c>
      <c r="I139" s="206"/>
      <c r="J139" s="207">
        <f>ROUND(I139*H139,2)</f>
        <v>0</v>
      </c>
      <c r="K139" s="203" t="s">
        <v>156</v>
      </c>
      <c r="L139" s="40"/>
      <c r="M139" s="208" t="s">
        <v>22</v>
      </c>
      <c r="N139" s="209" t="s">
        <v>49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157</v>
      </c>
      <c r="AT139" s="14" t="s">
        <v>152</v>
      </c>
      <c r="AU139" s="14" t="s">
        <v>88</v>
      </c>
      <c r="AY139" s="14" t="s">
        <v>150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23</v>
      </c>
      <c r="BK139" s="212">
        <f>ROUND(I139*H139,2)</f>
        <v>0</v>
      </c>
      <c r="BL139" s="14" t="s">
        <v>157</v>
      </c>
      <c r="BM139" s="14" t="s">
        <v>239</v>
      </c>
    </row>
    <row r="140" s="1" customFormat="1">
      <c r="B140" s="35"/>
      <c r="C140" s="36"/>
      <c r="D140" s="213" t="s">
        <v>159</v>
      </c>
      <c r="E140" s="36"/>
      <c r="F140" s="214" t="s">
        <v>240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159</v>
      </c>
      <c r="AU140" s="14" t="s">
        <v>88</v>
      </c>
    </row>
    <row r="141" s="1" customFormat="1">
      <c r="B141" s="35"/>
      <c r="C141" s="36"/>
      <c r="D141" s="213" t="s">
        <v>161</v>
      </c>
      <c r="E141" s="36"/>
      <c r="F141" s="216" t="s">
        <v>241</v>
      </c>
      <c r="G141" s="36"/>
      <c r="H141" s="36"/>
      <c r="I141" s="127"/>
      <c r="J141" s="36"/>
      <c r="K141" s="36"/>
      <c r="L141" s="40"/>
      <c r="M141" s="215"/>
      <c r="N141" s="76"/>
      <c r="O141" s="76"/>
      <c r="P141" s="76"/>
      <c r="Q141" s="76"/>
      <c r="R141" s="76"/>
      <c r="S141" s="76"/>
      <c r="T141" s="77"/>
      <c r="AT141" s="14" t="s">
        <v>161</v>
      </c>
      <c r="AU141" s="14" t="s">
        <v>88</v>
      </c>
    </row>
    <row r="142" s="11" customFormat="1">
      <c r="B142" s="217"/>
      <c r="C142" s="218"/>
      <c r="D142" s="213" t="s">
        <v>163</v>
      </c>
      <c r="E142" s="219" t="s">
        <v>22</v>
      </c>
      <c r="F142" s="220" t="s">
        <v>224</v>
      </c>
      <c r="G142" s="218"/>
      <c r="H142" s="221">
        <v>211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163</v>
      </c>
      <c r="AU142" s="227" t="s">
        <v>88</v>
      </c>
      <c r="AV142" s="11" t="s">
        <v>88</v>
      </c>
      <c r="AW142" s="11" t="s">
        <v>38</v>
      </c>
      <c r="AX142" s="11" t="s">
        <v>23</v>
      </c>
      <c r="AY142" s="227" t="s">
        <v>150</v>
      </c>
    </row>
    <row r="143" s="1" customFormat="1" ht="16.5" customHeight="1">
      <c r="B143" s="35"/>
      <c r="C143" s="201" t="s">
        <v>242</v>
      </c>
      <c r="D143" s="201" t="s">
        <v>152</v>
      </c>
      <c r="E143" s="202" t="s">
        <v>243</v>
      </c>
      <c r="F143" s="203" t="s">
        <v>244</v>
      </c>
      <c r="G143" s="204" t="s">
        <v>220</v>
      </c>
      <c r="H143" s="205">
        <v>211</v>
      </c>
      <c r="I143" s="206"/>
      <c r="J143" s="207">
        <f>ROUND(I143*H143,2)</f>
        <v>0</v>
      </c>
      <c r="K143" s="203" t="s">
        <v>156</v>
      </c>
      <c r="L143" s="40"/>
      <c r="M143" s="208" t="s">
        <v>22</v>
      </c>
      <c r="N143" s="209" t="s">
        <v>49</v>
      </c>
      <c r="O143" s="76"/>
      <c r="P143" s="210">
        <f>O143*H143</f>
        <v>0</v>
      </c>
      <c r="Q143" s="210">
        <v>6.0000000000000002E-05</v>
      </c>
      <c r="R143" s="210">
        <f>Q143*H143</f>
        <v>0.012660000000000001</v>
      </c>
      <c r="S143" s="210">
        <v>0</v>
      </c>
      <c r="T143" s="211">
        <f>S143*H143</f>
        <v>0</v>
      </c>
      <c r="AR143" s="14" t="s">
        <v>157</v>
      </c>
      <c r="AT143" s="14" t="s">
        <v>152</v>
      </c>
      <c r="AU143" s="14" t="s">
        <v>88</v>
      </c>
      <c r="AY143" s="14" t="s">
        <v>150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23</v>
      </c>
      <c r="BK143" s="212">
        <f>ROUND(I143*H143,2)</f>
        <v>0</v>
      </c>
      <c r="BL143" s="14" t="s">
        <v>157</v>
      </c>
      <c r="BM143" s="14" t="s">
        <v>245</v>
      </c>
    </row>
    <row r="144" s="1" customFormat="1">
      <c r="B144" s="35"/>
      <c r="C144" s="36"/>
      <c r="D144" s="213" t="s">
        <v>159</v>
      </c>
      <c r="E144" s="36"/>
      <c r="F144" s="214" t="s">
        <v>246</v>
      </c>
      <c r="G144" s="36"/>
      <c r="H144" s="36"/>
      <c r="I144" s="127"/>
      <c r="J144" s="36"/>
      <c r="K144" s="36"/>
      <c r="L144" s="40"/>
      <c r="M144" s="215"/>
      <c r="N144" s="76"/>
      <c r="O144" s="76"/>
      <c r="P144" s="76"/>
      <c r="Q144" s="76"/>
      <c r="R144" s="76"/>
      <c r="S144" s="76"/>
      <c r="T144" s="77"/>
      <c r="AT144" s="14" t="s">
        <v>159</v>
      </c>
      <c r="AU144" s="14" t="s">
        <v>88</v>
      </c>
    </row>
    <row r="145" s="1" customFormat="1">
      <c r="B145" s="35"/>
      <c r="C145" s="36"/>
      <c r="D145" s="213" t="s">
        <v>161</v>
      </c>
      <c r="E145" s="36"/>
      <c r="F145" s="216" t="s">
        <v>247</v>
      </c>
      <c r="G145" s="36"/>
      <c r="H145" s="36"/>
      <c r="I145" s="127"/>
      <c r="J145" s="36"/>
      <c r="K145" s="36"/>
      <c r="L145" s="40"/>
      <c r="M145" s="215"/>
      <c r="N145" s="76"/>
      <c r="O145" s="76"/>
      <c r="P145" s="76"/>
      <c r="Q145" s="76"/>
      <c r="R145" s="76"/>
      <c r="S145" s="76"/>
      <c r="T145" s="77"/>
      <c r="AT145" s="14" t="s">
        <v>161</v>
      </c>
      <c r="AU145" s="14" t="s">
        <v>88</v>
      </c>
    </row>
    <row r="146" s="11" customFormat="1">
      <c r="B146" s="217"/>
      <c r="C146" s="218"/>
      <c r="D146" s="213" t="s">
        <v>163</v>
      </c>
      <c r="E146" s="219" t="s">
        <v>22</v>
      </c>
      <c r="F146" s="220" t="s">
        <v>224</v>
      </c>
      <c r="G146" s="218"/>
      <c r="H146" s="221">
        <v>211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163</v>
      </c>
      <c r="AU146" s="227" t="s">
        <v>88</v>
      </c>
      <c r="AV146" s="11" t="s">
        <v>88</v>
      </c>
      <c r="AW146" s="11" t="s">
        <v>38</v>
      </c>
      <c r="AX146" s="11" t="s">
        <v>78</v>
      </c>
      <c r="AY146" s="227" t="s">
        <v>150</v>
      </c>
    </row>
    <row r="147" s="10" customFormat="1" ht="20.88" customHeight="1">
      <c r="B147" s="185"/>
      <c r="C147" s="186"/>
      <c r="D147" s="187" t="s">
        <v>77</v>
      </c>
      <c r="E147" s="199" t="s">
        <v>248</v>
      </c>
      <c r="F147" s="199" t="s">
        <v>249</v>
      </c>
      <c r="G147" s="186"/>
      <c r="H147" s="186"/>
      <c r="I147" s="189"/>
      <c r="J147" s="200">
        <f>BK147</f>
        <v>0</v>
      </c>
      <c r="K147" s="186"/>
      <c r="L147" s="191"/>
      <c r="M147" s="192"/>
      <c r="N147" s="193"/>
      <c r="O147" s="193"/>
      <c r="P147" s="194">
        <f>SUM(P148:P168)</f>
        <v>0</v>
      </c>
      <c r="Q147" s="193"/>
      <c r="R147" s="194">
        <f>SUM(R148:R168)</f>
        <v>0</v>
      </c>
      <c r="S147" s="193"/>
      <c r="T147" s="195">
        <f>SUM(T148:T168)</f>
        <v>0</v>
      </c>
      <c r="AR147" s="196" t="s">
        <v>23</v>
      </c>
      <c r="AT147" s="197" t="s">
        <v>77</v>
      </c>
      <c r="AU147" s="197" t="s">
        <v>88</v>
      </c>
      <c r="AY147" s="196" t="s">
        <v>150</v>
      </c>
      <c r="BK147" s="198">
        <f>SUM(BK148:BK168)</f>
        <v>0</v>
      </c>
    </row>
    <row r="148" s="1" customFormat="1" ht="16.5" customHeight="1">
      <c r="B148" s="35"/>
      <c r="C148" s="201" t="s">
        <v>8</v>
      </c>
      <c r="D148" s="201" t="s">
        <v>152</v>
      </c>
      <c r="E148" s="202" t="s">
        <v>250</v>
      </c>
      <c r="F148" s="203" t="s">
        <v>251</v>
      </c>
      <c r="G148" s="204" t="s">
        <v>252</v>
      </c>
      <c r="H148" s="205">
        <v>98</v>
      </c>
      <c r="I148" s="206"/>
      <c r="J148" s="207">
        <f>ROUND(I148*H148,2)</f>
        <v>0</v>
      </c>
      <c r="K148" s="203" t="s">
        <v>156</v>
      </c>
      <c r="L148" s="40"/>
      <c r="M148" s="208" t="s">
        <v>22</v>
      </c>
      <c r="N148" s="209" t="s">
        <v>49</v>
      </c>
      <c r="O148" s="76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4" t="s">
        <v>157</v>
      </c>
      <c r="AT148" s="14" t="s">
        <v>152</v>
      </c>
      <c r="AU148" s="14" t="s">
        <v>173</v>
      </c>
      <c r="AY148" s="14" t="s">
        <v>150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23</v>
      </c>
      <c r="BK148" s="212">
        <f>ROUND(I148*H148,2)</f>
        <v>0</v>
      </c>
      <c r="BL148" s="14" t="s">
        <v>157</v>
      </c>
      <c r="BM148" s="14" t="s">
        <v>253</v>
      </c>
    </row>
    <row r="149" s="1" customFormat="1">
      <c r="B149" s="35"/>
      <c r="C149" s="36"/>
      <c r="D149" s="213" t="s">
        <v>159</v>
      </c>
      <c r="E149" s="36"/>
      <c r="F149" s="214" t="s">
        <v>254</v>
      </c>
      <c r="G149" s="36"/>
      <c r="H149" s="36"/>
      <c r="I149" s="127"/>
      <c r="J149" s="36"/>
      <c r="K149" s="36"/>
      <c r="L149" s="40"/>
      <c r="M149" s="215"/>
      <c r="N149" s="76"/>
      <c r="O149" s="76"/>
      <c r="P149" s="76"/>
      <c r="Q149" s="76"/>
      <c r="R149" s="76"/>
      <c r="S149" s="76"/>
      <c r="T149" s="77"/>
      <c r="AT149" s="14" t="s">
        <v>159</v>
      </c>
      <c r="AU149" s="14" t="s">
        <v>173</v>
      </c>
    </row>
    <row r="150" s="1" customFormat="1">
      <c r="B150" s="35"/>
      <c r="C150" s="36"/>
      <c r="D150" s="213" t="s">
        <v>161</v>
      </c>
      <c r="E150" s="36"/>
      <c r="F150" s="216" t="s">
        <v>255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161</v>
      </c>
      <c r="AU150" s="14" t="s">
        <v>173</v>
      </c>
    </row>
    <row r="151" s="1" customFormat="1">
      <c r="B151" s="35"/>
      <c r="C151" s="36"/>
      <c r="D151" s="213" t="s">
        <v>178</v>
      </c>
      <c r="E151" s="36"/>
      <c r="F151" s="216" t="s">
        <v>256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178</v>
      </c>
      <c r="AU151" s="14" t="s">
        <v>173</v>
      </c>
    </row>
    <row r="152" s="11" customFormat="1">
      <c r="B152" s="217"/>
      <c r="C152" s="218"/>
      <c r="D152" s="213" t="s">
        <v>163</v>
      </c>
      <c r="E152" s="219" t="s">
        <v>22</v>
      </c>
      <c r="F152" s="220" t="s">
        <v>257</v>
      </c>
      <c r="G152" s="218"/>
      <c r="H152" s="221">
        <v>98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163</v>
      </c>
      <c r="AU152" s="227" t="s">
        <v>173</v>
      </c>
      <c r="AV152" s="11" t="s">
        <v>88</v>
      </c>
      <c r="AW152" s="11" t="s">
        <v>38</v>
      </c>
      <c r="AX152" s="11" t="s">
        <v>78</v>
      </c>
      <c r="AY152" s="227" t="s">
        <v>150</v>
      </c>
    </row>
    <row r="153" s="1" customFormat="1" ht="16.5" customHeight="1">
      <c r="B153" s="35"/>
      <c r="C153" s="201" t="s">
        <v>258</v>
      </c>
      <c r="D153" s="201" t="s">
        <v>152</v>
      </c>
      <c r="E153" s="202" t="s">
        <v>259</v>
      </c>
      <c r="F153" s="203" t="s">
        <v>260</v>
      </c>
      <c r="G153" s="204" t="s">
        <v>252</v>
      </c>
      <c r="H153" s="205">
        <v>196</v>
      </c>
      <c r="I153" s="206"/>
      <c r="J153" s="207">
        <f>ROUND(I153*H153,2)</f>
        <v>0</v>
      </c>
      <c r="K153" s="203" t="s">
        <v>156</v>
      </c>
      <c r="L153" s="40"/>
      <c r="M153" s="208" t="s">
        <v>22</v>
      </c>
      <c r="N153" s="209" t="s">
        <v>49</v>
      </c>
      <c r="O153" s="76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14" t="s">
        <v>157</v>
      </c>
      <c r="AT153" s="14" t="s">
        <v>152</v>
      </c>
      <c r="AU153" s="14" t="s">
        <v>173</v>
      </c>
      <c r="AY153" s="14" t="s">
        <v>150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23</v>
      </c>
      <c r="BK153" s="212">
        <f>ROUND(I153*H153,2)</f>
        <v>0</v>
      </c>
      <c r="BL153" s="14" t="s">
        <v>157</v>
      </c>
      <c r="BM153" s="14" t="s">
        <v>261</v>
      </c>
    </row>
    <row r="154" s="1" customFormat="1">
      <c r="B154" s="35"/>
      <c r="C154" s="36"/>
      <c r="D154" s="213" t="s">
        <v>159</v>
      </c>
      <c r="E154" s="36"/>
      <c r="F154" s="214" t="s">
        <v>262</v>
      </c>
      <c r="G154" s="36"/>
      <c r="H154" s="36"/>
      <c r="I154" s="127"/>
      <c r="J154" s="36"/>
      <c r="K154" s="36"/>
      <c r="L154" s="40"/>
      <c r="M154" s="215"/>
      <c r="N154" s="76"/>
      <c r="O154" s="76"/>
      <c r="P154" s="76"/>
      <c r="Q154" s="76"/>
      <c r="R154" s="76"/>
      <c r="S154" s="76"/>
      <c r="T154" s="77"/>
      <c r="AT154" s="14" t="s">
        <v>159</v>
      </c>
      <c r="AU154" s="14" t="s">
        <v>173</v>
      </c>
    </row>
    <row r="155" s="1" customFormat="1">
      <c r="B155" s="35"/>
      <c r="C155" s="36"/>
      <c r="D155" s="213" t="s">
        <v>161</v>
      </c>
      <c r="E155" s="36"/>
      <c r="F155" s="216" t="s">
        <v>255</v>
      </c>
      <c r="G155" s="36"/>
      <c r="H155" s="36"/>
      <c r="I155" s="127"/>
      <c r="J155" s="36"/>
      <c r="K155" s="36"/>
      <c r="L155" s="40"/>
      <c r="M155" s="215"/>
      <c r="N155" s="76"/>
      <c r="O155" s="76"/>
      <c r="P155" s="76"/>
      <c r="Q155" s="76"/>
      <c r="R155" s="76"/>
      <c r="S155" s="76"/>
      <c r="T155" s="77"/>
      <c r="AT155" s="14" t="s">
        <v>161</v>
      </c>
      <c r="AU155" s="14" t="s">
        <v>173</v>
      </c>
    </row>
    <row r="156" s="11" customFormat="1">
      <c r="B156" s="217"/>
      <c r="C156" s="218"/>
      <c r="D156" s="213" t="s">
        <v>163</v>
      </c>
      <c r="E156" s="219" t="s">
        <v>22</v>
      </c>
      <c r="F156" s="220" t="s">
        <v>263</v>
      </c>
      <c r="G156" s="218"/>
      <c r="H156" s="221">
        <v>196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163</v>
      </c>
      <c r="AU156" s="227" t="s">
        <v>173</v>
      </c>
      <c r="AV156" s="11" t="s">
        <v>88</v>
      </c>
      <c r="AW156" s="11" t="s">
        <v>38</v>
      </c>
      <c r="AX156" s="11" t="s">
        <v>23</v>
      </c>
      <c r="AY156" s="227" t="s">
        <v>150</v>
      </c>
    </row>
    <row r="157" s="1" customFormat="1" ht="16.5" customHeight="1">
      <c r="B157" s="35"/>
      <c r="C157" s="201" t="s">
        <v>264</v>
      </c>
      <c r="D157" s="201" t="s">
        <v>152</v>
      </c>
      <c r="E157" s="202" t="s">
        <v>265</v>
      </c>
      <c r="F157" s="203" t="s">
        <v>266</v>
      </c>
      <c r="G157" s="204" t="s">
        <v>252</v>
      </c>
      <c r="H157" s="205">
        <v>1</v>
      </c>
      <c r="I157" s="206"/>
      <c r="J157" s="207">
        <f>ROUND(I157*H157,2)</f>
        <v>0</v>
      </c>
      <c r="K157" s="203" t="s">
        <v>156</v>
      </c>
      <c r="L157" s="40"/>
      <c r="M157" s="208" t="s">
        <v>22</v>
      </c>
      <c r="N157" s="209" t="s">
        <v>49</v>
      </c>
      <c r="O157" s="76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14" t="s">
        <v>157</v>
      </c>
      <c r="AT157" s="14" t="s">
        <v>152</v>
      </c>
      <c r="AU157" s="14" t="s">
        <v>173</v>
      </c>
      <c r="AY157" s="14" t="s">
        <v>150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23</v>
      </c>
      <c r="BK157" s="212">
        <f>ROUND(I157*H157,2)</f>
        <v>0</v>
      </c>
      <c r="BL157" s="14" t="s">
        <v>157</v>
      </c>
      <c r="BM157" s="14" t="s">
        <v>267</v>
      </c>
    </row>
    <row r="158" s="1" customFormat="1">
      <c r="B158" s="35"/>
      <c r="C158" s="36"/>
      <c r="D158" s="213" t="s">
        <v>159</v>
      </c>
      <c r="E158" s="36"/>
      <c r="F158" s="214" t="s">
        <v>268</v>
      </c>
      <c r="G158" s="36"/>
      <c r="H158" s="36"/>
      <c r="I158" s="127"/>
      <c r="J158" s="36"/>
      <c r="K158" s="36"/>
      <c r="L158" s="40"/>
      <c r="M158" s="215"/>
      <c r="N158" s="76"/>
      <c r="O158" s="76"/>
      <c r="P158" s="76"/>
      <c r="Q158" s="76"/>
      <c r="R158" s="76"/>
      <c r="S158" s="76"/>
      <c r="T158" s="77"/>
      <c r="AT158" s="14" t="s">
        <v>159</v>
      </c>
      <c r="AU158" s="14" t="s">
        <v>173</v>
      </c>
    </row>
    <row r="159" s="1" customFormat="1">
      <c r="B159" s="35"/>
      <c r="C159" s="36"/>
      <c r="D159" s="213" t="s">
        <v>161</v>
      </c>
      <c r="E159" s="36"/>
      <c r="F159" s="216" t="s">
        <v>255</v>
      </c>
      <c r="G159" s="36"/>
      <c r="H159" s="36"/>
      <c r="I159" s="127"/>
      <c r="J159" s="36"/>
      <c r="K159" s="36"/>
      <c r="L159" s="40"/>
      <c r="M159" s="215"/>
      <c r="N159" s="76"/>
      <c r="O159" s="76"/>
      <c r="P159" s="76"/>
      <c r="Q159" s="76"/>
      <c r="R159" s="76"/>
      <c r="S159" s="76"/>
      <c r="T159" s="77"/>
      <c r="AT159" s="14" t="s">
        <v>161</v>
      </c>
      <c r="AU159" s="14" t="s">
        <v>173</v>
      </c>
    </row>
    <row r="160" s="11" customFormat="1">
      <c r="B160" s="217"/>
      <c r="C160" s="218"/>
      <c r="D160" s="213" t="s">
        <v>163</v>
      </c>
      <c r="E160" s="219" t="s">
        <v>22</v>
      </c>
      <c r="F160" s="220" t="s">
        <v>23</v>
      </c>
      <c r="G160" s="218"/>
      <c r="H160" s="221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163</v>
      </c>
      <c r="AU160" s="227" t="s">
        <v>173</v>
      </c>
      <c r="AV160" s="11" t="s">
        <v>88</v>
      </c>
      <c r="AW160" s="11" t="s">
        <v>38</v>
      </c>
      <c r="AX160" s="11" t="s">
        <v>23</v>
      </c>
      <c r="AY160" s="227" t="s">
        <v>150</v>
      </c>
    </row>
    <row r="161" s="1" customFormat="1" ht="16.5" customHeight="1">
      <c r="B161" s="35"/>
      <c r="C161" s="201" t="s">
        <v>269</v>
      </c>
      <c r="D161" s="201" t="s">
        <v>152</v>
      </c>
      <c r="E161" s="202" t="s">
        <v>270</v>
      </c>
      <c r="F161" s="203" t="s">
        <v>271</v>
      </c>
      <c r="G161" s="204" t="s">
        <v>252</v>
      </c>
      <c r="H161" s="205">
        <v>2</v>
      </c>
      <c r="I161" s="206"/>
      <c r="J161" s="207">
        <f>ROUND(I161*H161,2)</f>
        <v>0</v>
      </c>
      <c r="K161" s="203" t="s">
        <v>22</v>
      </c>
      <c r="L161" s="40"/>
      <c r="M161" s="208" t="s">
        <v>22</v>
      </c>
      <c r="N161" s="209" t="s">
        <v>49</v>
      </c>
      <c r="O161" s="76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14" t="s">
        <v>157</v>
      </c>
      <c r="AT161" s="14" t="s">
        <v>152</v>
      </c>
      <c r="AU161" s="14" t="s">
        <v>173</v>
      </c>
      <c r="AY161" s="14" t="s">
        <v>150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23</v>
      </c>
      <c r="BK161" s="212">
        <f>ROUND(I161*H161,2)</f>
        <v>0</v>
      </c>
      <c r="BL161" s="14" t="s">
        <v>157</v>
      </c>
      <c r="BM161" s="14" t="s">
        <v>272</v>
      </c>
    </row>
    <row r="162" s="1" customFormat="1">
      <c r="B162" s="35"/>
      <c r="C162" s="36"/>
      <c r="D162" s="213" t="s">
        <v>159</v>
      </c>
      <c r="E162" s="36"/>
      <c r="F162" s="214" t="s">
        <v>273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159</v>
      </c>
      <c r="AU162" s="14" t="s">
        <v>173</v>
      </c>
    </row>
    <row r="163" s="1" customFormat="1">
      <c r="B163" s="35"/>
      <c r="C163" s="36"/>
      <c r="D163" s="213" t="s">
        <v>178</v>
      </c>
      <c r="E163" s="36"/>
      <c r="F163" s="216" t="s">
        <v>274</v>
      </c>
      <c r="G163" s="36"/>
      <c r="H163" s="36"/>
      <c r="I163" s="127"/>
      <c r="J163" s="36"/>
      <c r="K163" s="36"/>
      <c r="L163" s="40"/>
      <c r="M163" s="215"/>
      <c r="N163" s="76"/>
      <c r="O163" s="76"/>
      <c r="P163" s="76"/>
      <c r="Q163" s="76"/>
      <c r="R163" s="76"/>
      <c r="S163" s="76"/>
      <c r="T163" s="77"/>
      <c r="AT163" s="14" t="s">
        <v>178</v>
      </c>
      <c r="AU163" s="14" t="s">
        <v>173</v>
      </c>
    </row>
    <row r="164" s="11" customFormat="1">
      <c r="B164" s="217"/>
      <c r="C164" s="218"/>
      <c r="D164" s="213" t="s">
        <v>163</v>
      </c>
      <c r="E164" s="219" t="s">
        <v>22</v>
      </c>
      <c r="F164" s="220" t="s">
        <v>275</v>
      </c>
      <c r="G164" s="218"/>
      <c r="H164" s="221">
        <v>2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163</v>
      </c>
      <c r="AU164" s="227" t="s">
        <v>173</v>
      </c>
      <c r="AV164" s="11" t="s">
        <v>88</v>
      </c>
      <c r="AW164" s="11" t="s">
        <v>38</v>
      </c>
      <c r="AX164" s="11" t="s">
        <v>78</v>
      </c>
      <c r="AY164" s="227" t="s">
        <v>150</v>
      </c>
    </row>
    <row r="165" s="1" customFormat="1" ht="16.5" customHeight="1">
      <c r="B165" s="35"/>
      <c r="C165" s="201" t="s">
        <v>276</v>
      </c>
      <c r="D165" s="201" t="s">
        <v>152</v>
      </c>
      <c r="E165" s="202" t="s">
        <v>277</v>
      </c>
      <c r="F165" s="203" t="s">
        <v>278</v>
      </c>
      <c r="G165" s="204" t="s">
        <v>252</v>
      </c>
      <c r="H165" s="205">
        <v>5.218</v>
      </c>
      <c r="I165" s="206"/>
      <c r="J165" s="207">
        <f>ROUND(I165*H165,2)</f>
        <v>0</v>
      </c>
      <c r="K165" s="203" t="s">
        <v>156</v>
      </c>
      <c r="L165" s="40"/>
      <c r="M165" s="208" t="s">
        <v>22</v>
      </c>
      <c r="N165" s="209" t="s">
        <v>49</v>
      </c>
      <c r="O165" s="76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14" t="s">
        <v>157</v>
      </c>
      <c r="AT165" s="14" t="s">
        <v>152</v>
      </c>
      <c r="AU165" s="14" t="s">
        <v>173</v>
      </c>
      <c r="AY165" s="14" t="s">
        <v>150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23</v>
      </c>
      <c r="BK165" s="212">
        <f>ROUND(I165*H165,2)</f>
        <v>0</v>
      </c>
      <c r="BL165" s="14" t="s">
        <v>157</v>
      </c>
      <c r="BM165" s="14" t="s">
        <v>279</v>
      </c>
    </row>
    <row r="166" s="1" customFormat="1">
      <c r="B166" s="35"/>
      <c r="C166" s="36"/>
      <c r="D166" s="213" t="s">
        <v>159</v>
      </c>
      <c r="E166" s="36"/>
      <c r="F166" s="214" t="s">
        <v>280</v>
      </c>
      <c r="G166" s="36"/>
      <c r="H166" s="36"/>
      <c r="I166" s="127"/>
      <c r="J166" s="36"/>
      <c r="K166" s="36"/>
      <c r="L166" s="40"/>
      <c r="M166" s="215"/>
      <c r="N166" s="76"/>
      <c r="O166" s="76"/>
      <c r="P166" s="76"/>
      <c r="Q166" s="76"/>
      <c r="R166" s="76"/>
      <c r="S166" s="76"/>
      <c r="T166" s="77"/>
      <c r="AT166" s="14" t="s">
        <v>159</v>
      </c>
      <c r="AU166" s="14" t="s">
        <v>173</v>
      </c>
    </row>
    <row r="167" s="1" customFormat="1">
      <c r="B167" s="35"/>
      <c r="C167" s="36"/>
      <c r="D167" s="213" t="s">
        <v>161</v>
      </c>
      <c r="E167" s="36"/>
      <c r="F167" s="216" t="s">
        <v>281</v>
      </c>
      <c r="G167" s="36"/>
      <c r="H167" s="36"/>
      <c r="I167" s="127"/>
      <c r="J167" s="36"/>
      <c r="K167" s="36"/>
      <c r="L167" s="40"/>
      <c r="M167" s="215"/>
      <c r="N167" s="76"/>
      <c r="O167" s="76"/>
      <c r="P167" s="76"/>
      <c r="Q167" s="76"/>
      <c r="R167" s="76"/>
      <c r="S167" s="76"/>
      <c r="T167" s="77"/>
      <c r="AT167" s="14" t="s">
        <v>161</v>
      </c>
      <c r="AU167" s="14" t="s">
        <v>173</v>
      </c>
    </row>
    <row r="168" s="11" customFormat="1">
      <c r="B168" s="217"/>
      <c r="C168" s="218"/>
      <c r="D168" s="213" t="s">
        <v>163</v>
      </c>
      <c r="E168" s="219" t="s">
        <v>22</v>
      </c>
      <c r="F168" s="220" t="s">
        <v>282</v>
      </c>
      <c r="G168" s="218"/>
      <c r="H168" s="221">
        <v>5.218</v>
      </c>
      <c r="I168" s="222"/>
      <c r="J168" s="218"/>
      <c r="K168" s="218"/>
      <c r="L168" s="223"/>
      <c r="M168" s="228"/>
      <c r="N168" s="229"/>
      <c r="O168" s="229"/>
      <c r="P168" s="229"/>
      <c r="Q168" s="229"/>
      <c r="R168" s="229"/>
      <c r="S168" s="229"/>
      <c r="T168" s="230"/>
      <c r="AT168" s="227" t="s">
        <v>163</v>
      </c>
      <c r="AU168" s="227" t="s">
        <v>173</v>
      </c>
      <c r="AV168" s="11" t="s">
        <v>88</v>
      </c>
      <c r="AW168" s="11" t="s">
        <v>38</v>
      </c>
      <c r="AX168" s="11" t="s">
        <v>78</v>
      </c>
      <c r="AY168" s="227" t="s">
        <v>150</v>
      </c>
    </row>
    <row r="169" s="1" customFormat="1" ht="6.96" customHeight="1">
      <c r="B169" s="54"/>
      <c r="C169" s="55"/>
      <c r="D169" s="55"/>
      <c r="E169" s="55"/>
      <c r="F169" s="55"/>
      <c r="G169" s="55"/>
      <c r="H169" s="55"/>
      <c r="I169" s="151"/>
      <c r="J169" s="55"/>
      <c r="K169" s="55"/>
      <c r="L169" s="40"/>
    </row>
  </sheetData>
  <sheetProtection sheet="1" autoFilter="0" formatColumns="0" formatRows="0" objects="1" scenarios="1" spinCount="100000" saltValue="XxPW7/VwoZJkHDQtaI5dCLuefcmxrUgjE2+zQp+Ia/uPJ0UeQFzauIq8CUv1HM8gj74hpJmD6/DQqBPiQuiL2w==" hashValue="Kska7wrfDTNDhRe4t9ldrxSoGewGQ+/XSvSZr/cYOvdeVSpRRrndW1a4X4oG4FvpLsYzjHaOnnG2ckqJjqOWLQ==" algorithmName="SHA-512" password="CC35"/>
  <autoFilter ref="C84:K16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91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283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ROUND((SUM(BE85:BE167)),  2)</f>
        <v>0</v>
      </c>
      <c r="I33" s="140">
        <v>0.20999999999999999</v>
      </c>
      <c r="J33" s="139">
        <f>ROUND(((SUM(BE85:BE167))*I33),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ROUND((SUM(BF85:BF167)),  2)</f>
        <v>0</v>
      </c>
      <c r="I34" s="140">
        <v>0.14999999999999999</v>
      </c>
      <c r="J34" s="139">
        <f>ROUND(((SUM(BF85:BF167))*I34),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ROUND((SUM(BG85:BG167)),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ROUND((SUM(BH85:BH167)),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ROUND((SUM(BI85:BI167)),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86.2 - ulice Třídvorská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J112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J125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J146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86.2 - ulice Třídvorská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3.6254559999999998</v>
      </c>
      <c r="S85" s="88"/>
      <c r="T85" s="183">
        <f>T86</f>
        <v>280.57600000000002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P87+P96+P112+P125</f>
        <v>0</v>
      </c>
      <c r="Q86" s="193"/>
      <c r="R86" s="194">
        <f>R87+R96+R112+R125</f>
        <v>3.6254559999999998</v>
      </c>
      <c r="S86" s="193"/>
      <c r="T86" s="195">
        <f>T87+T96+T112+T125</f>
        <v>280.57600000000002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BK87+BK96+BK112+BK125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0.16176000000000002</v>
      </c>
      <c r="S87" s="193"/>
      <c r="T87" s="195">
        <f>SUM(T88:T95)</f>
        <v>260.35600000000005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284</v>
      </c>
      <c r="F88" s="203" t="s">
        <v>285</v>
      </c>
      <c r="G88" s="204" t="s">
        <v>155</v>
      </c>
      <c r="H88" s="205">
        <v>7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0.22</v>
      </c>
      <c r="T88" s="211">
        <f>S88*H88</f>
        <v>1.54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286</v>
      </c>
    </row>
    <row r="89" s="1" customFormat="1">
      <c r="B89" s="35"/>
      <c r="C89" s="36"/>
      <c r="D89" s="213" t="s">
        <v>159</v>
      </c>
      <c r="E89" s="36"/>
      <c r="F89" s="214" t="s">
        <v>287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199</v>
      </c>
      <c r="G91" s="218"/>
      <c r="H91" s="221">
        <v>7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288</v>
      </c>
      <c r="F92" s="203" t="s">
        <v>289</v>
      </c>
      <c r="G92" s="204" t="s">
        <v>155</v>
      </c>
      <c r="H92" s="205">
        <v>1011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0.00016000000000000001</v>
      </c>
      <c r="R92" s="210">
        <f>Q92*H92</f>
        <v>0.16176000000000002</v>
      </c>
      <c r="S92" s="210">
        <v>0.25600000000000001</v>
      </c>
      <c r="T92" s="211">
        <f>S92*H92</f>
        <v>258.81600000000003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290</v>
      </c>
    </row>
    <row r="93" s="1" customFormat="1">
      <c r="B93" s="35"/>
      <c r="C93" s="36"/>
      <c r="D93" s="213" t="s">
        <v>159</v>
      </c>
      <c r="E93" s="36"/>
      <c r="F93" s="214" t="s">
        <v>291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292</v>
      </c>
      <c r="G95" s="218"/>
      <c r="H95" s="221">
        <v>1011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SUM(P97:P111)</f>
        <v>0</v>
      </c>
      <c r="Q96" s="193"/>
      <c r="R96" s="194">
        <f>SUM(R97:R111)</f>
        <v>0.61670999999999998</v>
      </c>
      <c r="S96" s="193"/>
      <c r="T96" s="195">
        <f>SUM(T97:T111)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SUM(BK97:BK111)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293</v>
      </c>
      <c r="F97" s="203" t="s">
        <v>294</v>
      </c>
      <c r="G97" s="204" t="s">
        <v>155</v>
      </c>
      <c r="H97" s="205">
        <v>1011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295</v>
      </c>
    </row>
    <row r="98" s="1" customFormat="1">
      <c r="B98" s="35"/>
      <c r="C98" s="36"/>
      <c r="D98" s="213" t="s">
        <v>159</v>
      </c>
      <c r="E98" s="36"/>
      <c r="F98" s="214" t="s">
        <v>296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161</v>
      </c>
      <c r="E99" s="36"/>
      <c r="F99" s="216" t="s">
        <v>297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161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292</v>
      </c>
      <c r="G100" s="218"/>
      <c r="H100" s="221">
        <v>1011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1011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292</v>
      </c>
      <c r="G104" s="218"/>
      <c r="H104" s="221">
        <v>1011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298</v>
      </c>
      <c r="F105" s="203" t="s">
        <v>299</v>
      </c>
      <c r="G105" s="204" t="s">
        <v>155</v>
      </c>
      <c r="H105" s="205">
        <v>1011</v>
      </c>
      <c r="I105" s="206"/>
      <c r="J105" s="207">
        <f>ROUND(I105*H105,2)</f>
        <v>0</v>
      </c>
      <c r="K105" s="203" t="s">
        <v>300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0.00060999999999999997</v>
      </c>
      <c r="R105" s="210">
        <f>Q105*H105</f>
        <v>0.61670999999999998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301</v>
      </c>
    </row>
    <row r="106" s="1" customFormat="1">
      <c r="B106" s="35"/>
      <c r="C106" s="36"/>
      <c r="D106" s="213" t="s">
        <v>159</v>
      </c>
      <c r="E106" s="36"/>
      <c r="F106" s="214" t="s">
        <v>302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1" customFormat="1">
      <c r="B107" s="217"/>
      <c r="C107" s="218"/>
      <c r="D107" s="213" t="s">
        <v>163</v>
      </c>
      <c r="E107" s="219" t="s">
        <v>22</v>
      </c>
      <c r="F107" s="220" t="s">
        <v>292</v>
      </c>
      <c r="G107" s="218"/>
      <c r="H107" s="221">
        <v>1011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163</v>
      </c>
      <c r="AU107" s="227" t="s">
        <v>88</v>
      </c>
      <c r="AV107" s="11" t="s">
        <v>88</v>
      </c>
      <c r="AW107" s="11" t="s">
        <v>38</v>
      </c>
      <c r="AX107" s="11" t="s">
        <v>23</v>
      </c>
      <c r="AY107" s="227" t="s">
        <v>150</v>
      </c>
    </row>
    <row r="108" s="1" customFormat="1" ht="16.5" customHeight="1">
      <c r="B108" s="35"/>
      <c r="C108" s="201" t="s">
        <v>193</v>
      </c>
      <c r="D108" s="201" t="s">
        <v>152</v>
      </c>
      <c r="E108" s="202" t="s">
        <v>303</v>
      </c>
      <c r="F108" s="203" t="s">
        <v>304</v>
      </c>
      <c r="G108" s="204" t="s">
        <v>155</v>
      </c>
      <c r="H108" s="205">
        <v>1011</v>
      </c>
      <c r="I108" s="206"/>
      <c r="J108" s="207">
        <f>ROUND(I108*H108,2)</f>
        <v>0</v>
      </c>
      <c r="K108" s="203" t="s">
        <v>156</v>
      </c>
      <c r="L108" s="40"/>
      <c r="M108" s="208" t="s">
        <v>22</v>
      </c>
      <c r="N108" s="209" t="s">
        <v>49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157</v>
      </c>
      <c r="AT108" s="14" t="s">
        <v>152</v>
      </c>
      <c r="AU108" s="14" t="s">
        <v>88</v>
      </c>
      <c r="AY108" s="14" t="s">
        <v>150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23</v>
      </c>
      <c r="BK108" s="212">
        <f>ROUND(I108*H108,2)</f>
        <v>0</v>
      </c>
      <c r="BL108" s="14" t="s">
        <v>157</v>
      </c>
      <c r="BM108" s="14" t="s">
        <v>305</v>
      </c>
    </row>
    <row r="109" s="1" customFormat="1">
      <c r="B109" s="35"/>
      <c r="C109" s="36"/>
      <c r="D109" s="213" t="s">
        <v>159</v>
      </c>
      <c r="E109" s="36"/>
      <c r="F109" s="214" t="s">
        <v>306</v>
      </c>
      <c r="G109" s="36"/>
      <c r="H109" s="36"/>
      <c r="I109" s="127"/>
      <c r="J109" s="36"/>
      <c r="K109" s="36"/>
      <c r="L109" s="40"/>
      <c r="M109" s="215"/>
      <c r="N109" s="76"/>
      <c r="O109" s="76"/>
      <c r="P109" s="76"/>
      <c r="Q109" s="76"/>
      <c r="R109" s="76"/>
      <c r="S109" s="76"/>
      <c r="T109" s="77"/>
      <c r="AT109" s="14" t="s">
        <v>159</v>
      </c>
      <c r="AU109" s="14" t="s">
        <v>88</v>
      </c>
    </row>
    <row r="110" s="1" customFormat="1">
      <c r="B110" s="35"/>
      <c r="C110" s="36"/>
      <c r="D110" s="213" t="s">
        <v>161</v>
      </c>
      <c r="E110" s="36"/>
      <c r="F110" s="216" t="s">
        <v>190</v>
      </c>
      <c r="G110" s="36"/>
      <c r="H110" s="36"/>
      <c r="I110" s="127"/>
      <c r="J110" s="36"/>
      <c r="K110" s="36"/>
      <c r="L110" s="40"/>
      <c r="M110" s="215"/>
      <c r="N110" s="76"/>
      <c r="O110" s="76"/>
      <c r="P110" s="76"/>
      <c r="Q110" s="76"/>
      <c r="R110" s="76"/>
      <c r="S110" s="76"/>
      <c r="T110" s="77"/>
      <c r="AT110" s="14" t="s">
        <v>161</v>
      </c>
      <c r="AU110" s="14" t="s">
        <v>88</v>
      </c>
    </row>
    <row r="111" s="11" customFormat="1">
      <c r="B111" s="217"/>
      <c r="C111" s="218"/>
      <c r="D111" s="213" t="s">
        <v>163</v>
      </c>
      <c r="E111" s="219" t="s">
        <v>22</v>
      </c>
      <c r="F111" s="220" t="s">
        <v>292</v>
      </c>
      <c r="G111" s="218"/>
      <c r="H111" s="221">
        <v>1011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88</v>
      </c>
      <c r="AV111" s="11" t="s">
        <v>88</v>
      </c>
      <c r="AW111" s="11" t="s">
        <v>38</v>
      </c>
      <c r="AX111" s="11" t="s">
        <v>23</v>
      </c>
      <c r="AY111" s="227" t="s">
        <v>150</v>
      </c>
    </row>
    <row r="112" s="10" customFormat="1" ht="22.8" customHeight="1">
      <c r="B112" s="185"/>
      <c r="C112" s="186"/>
      <c r="D112" s="187" t="s">
        <v>77</v>
      </c>
      <c r="E112" s="199" t="s">
        <v>191</v>
      </c>
      <c r="F112" s="199" t="s">
        <v>192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SUM(P113:P124)</f>
        <v>0</v>
      </c>
      <c r="Q112" s="193"/>
      <c r="R112" s="194">
        <f>SUM(R113:R124)</f>
        <v>2.8445199999999997</v>
      </c>
      <c r="S112" s="193"/>
      <c r="T112" s="195">
        <f>SUM(T113:T124)</f>
        <v>0</v>
      </c>
      <c r="AR112" s="196" t="s">
        <v>23</v>
      </c>
      <c r="AT112" s="197" t="s">
        <v>77</v>
      </c>
      <c r="AU112" s="197" t="s">
        <v>23</v>
      </c>
      <c r="AY112" s="196" t="s">
        <v>150</v>
      </c>
      <c r="BK112" s="198">
        <f>SUM(BK113:BK124)</f>
        <v>0</v>
      </c>
    </row>
    <row r="113" s="1" customFormat="1" ht="16.5" customHeight="1">
      <c r="B113" s="35"/>
      <c r="C113" s="201" t="s">
        <v>199</v>
      </c>
      <c r="D113" s="201" t="s">
        <v>152</v>
      </c>
      <c r="E113" s="202" t="s">
        <v>194</v>
      </c>
      <c r="F113" s="203" t="s">
        <v>195</v>
      </c>
      <c r="G113" s="204" t="s">
        <v>196</v>
      </c>
      <c r="H113" s="205">
        <v>3</v>
      </c>
      <c r="I113" s="206"/>
      <c r="J113" s="207">
        <f>ROUND(I113*H113,2)</f>
        <v>0</v>
      </c>
      <c r="K113" s="203" t="s">
        <v>22</v>
      </c>
      <c r="L113" s="40"/>
      <c r="M113" s="208" t="s">
        <v>22</v>
      </c>
      <c r="N113" s="209" t="s">
        <v>49</v>
      </c>
      <c r="O113" s="76"/>
      <c r="P113" s="210">
        <f>O113*H113</f>
        <v>0</v>
      </c>
      <c r="Q113" s="210">
        <v>0.42368</v>
      </c>
      <c r="R113" s="210">
        <f>Q113*H113</f>
        <v>1.27104</v>
      </c>
      <c r="S113" s="210">
        <v>0</v>
      </c>
      <c r="T113" s="211">
        <f>S113*H113</f>
        <v>0</v>
      </c>
      <c r="AR113" s="14" t="s">
        <v>157</v>
      </c>
      <c r="AT113" s="14" t="s">
        <v>152</v>
      </c>
      <c r="AU113" s="14" t="s">
        <v>88</v>
      </c>
      <c r="AY113" s="14" t="s">
        <v>150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23</v>
      </c>
      <c r="BK113" s="212">
        <f>ROUND(I113*H113,2)</f>
        <v>0</v>
      </c>
      <c r="BL113" s="14" t="s">
        <v>157</v>
      </c>
      <c r="BM113" s="14" t="s">
        <v>197</v>
      </c>
    </row>
    <row r="114" s="1" customFormat="1">
      <c r="B114" s="35"/>
      <c r="C114" s="36"/>
      <c r="D114" s="213" t="s">
        <v>159</v>
      </c>
      <c r="E114" s="36"/>
      <c r="F114" s="214" t="s">
        <v>195</v>
      </c>
      <c r="G114" s="36"/>
      <c r="H114" s="36"/>
      <c r="I114" s="127"/>
      <c r="J114" s="36"/>
      <c r="K114" s="36"/>
      <c r="L114" s="40"/>
      <c r="M114" s="215"/>
      <c r="N114" s="76"/>
      <c r="O114" s="76"/>
      <c r="P114" s="76"/>
      <c r="Q114" s="76"/>
      <c r="R114" s="76"/>
      <c r="S114" s="76"/>
      <c r="T114" s="77"/>
      <c r="AT114" s="14" t="s">
        <v>159</v>
      </c>
      <c r="AU114" s="14" t="s">
        <v>88</v>
      </c>
    </row>
    <row r="115" s="1" customFormat="1">
      <c r="B115" s="35"/>
      <c r="C115" s="36"/>
      <c r="D115" s="213" t="s">
        <v>161</v>
      </c>
      <c r="E115" s="36"/>
      <c r="F115" s="216" t="s">
        <v>198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161</v>
      </c>
      <c r="AU115" s="14" t="s">
        <v>88</v>
      </c>
    </row>
    <row r="116" s="11" customFormat="1">
      <c r="B116" s="217"/>
      <c r="C116" s="218"/>
      <c r="D116" s="213" t="s">
        <v>163</v>
      </c>
      <c r="E116" s="219" t="s">
        <v>22</v>
      </c>
      <c r="F116" s="220" t="s">
        <v>173</v>
      </c>
      <c r="G116" s="218"/>
      <c r="H116" s="221">
        <v>3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163</v>
      </c>
      <c r="AU116" s="227" t="s">
        <v>88</v>
      </c>
      <c r="AV116" s="11" t="s">
        <v>88</v>
      </c>
      <c r="AW116" s="11" t="s">
        <v>38</v>
      </c>
      <c r="AX116" s="11" t="s">
        <v>23</v>
      </c>
      <c r="AY116" s="227" t="s">
        <v>150</v>
      </c>
    </row>
    <row r="117" s="1" customFormat="1" ht="16.5" customHeight="1">
      <c r="B117" s="35"/>
      <c r="C117" s="201" t="s">
        <v>191</v>
      </c>
      <c r="D117" s="201" t="s">
        <v>152</v>
      </c>
      <c r="E117" s="202" t="s">
        <v>307</v>
      </c>
      <c r="F117" s="203" t="s">
        <v>308</v>
      </c>
      <c r="G117" s="204" t="s">
        <v>196</v>
      </c>
      <c r="H117" s="205">
        <v>3</v>
      </c>
      <c r="I117" s="206"/>
      <c r="J117" s="207">
        <f>ROUND(I117*H117,2)</f>
        <v>0</v>
      </c>
      <c r="K117" s="203" t="s">
        <v>22</v>
      </c>
      <c r="L117" s="40"/>
      <c r="M117" s="208" t="s">
        <v>22</v>
      </c>
      <c r="N117" s="209" t="s">
        <v>49</v>
      </c>
      <c r="O117" s="76"/>
      <c r="P117" s="210">
        <f>O117*H117</f>
        <v>0</v>
      </c>
      <c r="Q117" s="210">
        <v>0.42080000000000001</v>
      </c>
      <c r="R117" s="210">
        <f>Q117*H117</f>
        <v>1.2624</v>
      </c>
      <c r="S117" s="210">
        <v>0</v>
      </c>
      <c r="T117" s="211">
        <f>S117*H117</f>
        <v>0</v>
      </c>
      <c r="AR117" s="14" t="s">
        <v>157</v>
      </c>
      <c r="AT117" s="14" t="s">
        <v>152</v>
      </c>
      <c r="AU117" s="14" t="s">
        <v>88</v>
      </c>
      <c r="AY117" s="14" t="s">
        <v>150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23</v>
      </c>
      <c r="BK117" s="212">
        <f>ROUND(I117*H117,2)</f>
        <v>0</v>
      </c>
      <c r="BL117" s="14" t="s">
        <v>157</v>
      </c>
      <c r="BM117" s="14" t="s">
        <v>309</v>
      </c>
    </row>
    <row r="118" s="1" customFormat="1">
      <c r="B118" s="35"/>
      <c r="C118" s="36"/>
      <c r="D118" s="213" t="s">
        <v>159</v>
      </c>
      <c r="E118" s="36"/>
      <c r="F118" s="214" t="s">
        <v>308</v>
      </c>
      <c r="G118" s="36"/>
      <c r="H118" s="36"/>
      <c r="I118" s="127"/>
      <c r="J118" s="36"/>
      <c r="K118" s="36"/>
      <c r="L118" s="40"/>
      <c r="M118" s="215"/>
      <c r="N118" s="76"/>
      <c r="O118" s="76"/>
      <c r="P118" s="76"/>
      <c r="Q118" s="76"/>
      <c r="R118" s="76"/>
      <c r="S118" s="76"/>
      <c r="T118" s="77"/>
      <c r="AT118" s="14" t="s">
        <v>159</v>
      </c>
      <c r="AU118" s="14" t="s">
        <v>88</v>
      </c>
    </row>
    <row r="119" s="1" customFormat="1">
      <c r="B119" s="35"/>
      <c r="C119" s="36"/>
      <c r="D119" s="213" t="s">
        <v>161</v>
      </c>
      <c r="E119" s="36"/>
      <c r="F119" s="216" t="s">
        <v>204</v>
      </c>
      <c r="G119" s="36"/>
      <c r="H119" s="36"/>
      <c r="I119" s="127"/>
      <c r="J119" s="36"/>
      <c r="K119" s="36"/>
      <c r="L119" s="40"/>
      <c r="M119" s="215"/>
      <c r="N119" s="76"/>
      <c r="O119" s="76"/>
      <c r="P119" s="76"/>
      <c r="Q119" s="76"/>
      <c r="R119" s="76"/>
      <c r="S119" s="76"/>
      <c r="T119" s="77"/>
      <c r="AT119" s="14" t="s">
        <v>161</v>
      </c>
      <c r="AU119" s="14" t="s">
        <v>88</v>
      </c>
    </row>
    <row r="120" s="11" customFormat="1">
      <c r="B120" s="217"/>
      <c r="C120" s="218"/>
      <c r="D120" s="213" t="s">
        <v>163</v>
      </c>
      <c r="E120" s="219" t="s">
        <v>22</v>
      </c>
      <c r="F120" s="220" t="s">
        <v>173</v>
      </c>
      <c r="G120" s="218"/>
      <c r="H120" s="221">
        <v>3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163</v>
      </c>
      <c r="AU120" s="227" t="s">
        <v>88</v>
      </c>
      <c r="AV120" s="11" t="s">
        <v>88</v>
      </c>
      <c r="AW120" s="11" t="s">
        <v>38</v>
      </c>
      <c r="AX120" s="11" t="s">
        <v>23</v>
      </c>
      <c r="AY120" s="227" t="s">
        <v>150</v>
      </c>
    </row>
    <row r="121" s="1" customFormat="1" ht="16.5" customHeight="1">
      <c r="B121" s="35"/>
      <c r="C121" s="201" t="s">
        <v>206</v>
      </c>
      <c r="D121" s="201" t="s">
        <v>152</v>
      </c>
      <c r="E121" s="202" t="s">
        <v>200</v>
      </c>
      <c r="F121" s="203" t="s">
        <v>201</v>
      </c>
      <c r="G121" s="204" t="s">
        <v>196</v>
      </c>
      <c r="H121" s="205">
        <v>1</v>
      </c>
      <c r="I121" s="206"/>
      <c r="J121" s="207">
        <f>ROUND(I121*H121,2)</f>
        <v>0</v>
      </c>
      <c r="K121" s="203" t="s">
        <v>22</v>
      </c>
      <c r="L121" s="40"/>
      <c r="M121" s="208" t="s">
        <v>22</v>
      </c>
      <c r="N121" s="209" t="s">
        <v>49</v>
      </c>
      <c r="O121" s="76"/>
      <c r="P121" s="210">
        <f>O121*H121</f>
        <v>0</v>
      </c>
      <c r="Q121" s="210">
        <v>0.31108000000000002</v>
      </c>
      <c r="R121" s="210">
        <f>Q121*H121</f>
        <v>0.31108000000000002</v>
      </c>
      <c r="S121" s="210">
        <v>0</v>
      </c>
      <c r="T121" s="211">
        <f>S121*H121</f>
        <v>0</v>
      </c>
      <c r="AR121" s="14" t="s">
        <v>157</v>
      </c>
      <c r="AT121" s="14" t="s">
        <v>152</v>
      </c>
      <c r="AU121" s="14" t="s">
        <v>88</v>
      </c>
      <c r="AY121" s="14" t="s">
        <v>150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23</v>
      </c>
      <c r="BK121" s="212">
        <f>ROUND(I121*H121,2)</f>
        <v>0</v>
      </c>
      <c r="BL121" s="14" t="s">
        <v>157</v>
      </c>
      <c r="BM121" s="14" t="s">
        <v>202</v>
      </c>
    </row>
    <row r="122" s="1" customFormat="1">
      <c r="B122" s="35"/>
      <c r="C122" s="36"/>
      <c r="D122" s="213" t="s">
        <v>159</v>
      </c>
      <c r="E122" s="36"/>
      <c r="F122" s="214" t="s">
        <v>203</v>
      </c>
      <c r="G122" s="36"/>
      <c r="H122" s="36"/>
      <c r="I122" s="127"/>
      <c r="J122" s="36"/>
      <c r="K122" s="36"/>
      <c r="L122" s="40"/>
      <c r="M122" s="215"/>
      <c r="N122" s="76"/>
      <c r="O122" s="76"/>
      <c r="P122" s="76"/>
      <c r="Q122" s="76"/>
      <c r="R122" s="76"/>
      <c r="S122" s="76"/>
      <c r="T122" s="77"/>
      <c r="AT122" s="14" t="s">
        <v>159</v>
      </c>
      <c r="AU122" s="14" t="s">
        <v>88</v>
      </c>
    </row>
    <row r="123" s="1" customFormat="1">
      <c r="B123" s="35"/>
      <c r="C123" s="36"/>
      <c r="D123" s="213" t="s">
        <v>161</v>
      </c>
      <c r="E123" s="36"/>
      <c r="F123" s="216" t="s">
        <v>204</v>
      </c>
      <c r="G123" s="36"/>
      <c r="H123" s="36"/>
      <c r="I123" s="127"/>
      <c r="J123" s="36"/>
      <c r="K123" s="36"/>
      <c r="L123" s="40"/>
      <c r="M123" s="215"/>
      <c r="N123" s="76"/>
      <c r="O123" s="76"/>
      <c r="P123" s="76"/>
      <c r="Q123" s="76"/>
      <c r="R123" s="76"/>
      <c r="S123" s="76"/>
      <c r="T123" s="77"/>
      <c r="AT123" s="14" t="s">
        <v>161</v>
      </c>
      <c r="AU123" s="14" t="s">
        <v>88</v>
      </c>
    </row>
    <row r="124" s="11" customFormat="1">
      <c r="B124" s="217"/>
      <c r="C124" s="218"/>
      <c r="D124" s="213" t="s">
        <v>163</v>
      </c>
      <c r="E124" s="219" t="s">
        <v>22</v>
      </c>
      <c r="F124" s="220" t="s">
        <v>23</v>
      </c>
      <c r="G124" s="218"/>
      <c r="H124" s="221">
        <v>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163</v>
      </c>
      <c r="AU124" s="227" t="s">
        <v>88</v>
      </c>
      <c r="AV124" s="11" t="s">
        <v>88</v>
      </c>
      <c r="AW124" s="11" t="s">
        <v>38</v>
      </c>
      <c r="AX124" s="11" t="s">
        <v>23</v>
      </c>
      <c r="AY124" s="227" t="s">
        <v>150</v>
      </c>
    </row>
    <row r="125" s="10" customFormat="1" ht="22.8" customHeight="1">
      <c r="B125" s="185"/>
      <c r="C125" s="186"/>
      <c r="D125" s="187" t="s">
        <v>77</v>
      </c>
      <c r="E125" s="199" t="s">
        <v>206</v>
      </c>
      <c r="F125" s="199" t="s">
        <v>207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P126+SUM(P127:P146)</f>
        <v>0</v>
      </c>
      <c r="Q125" s="193"/>
      <c r="R125" s="194">
        <f>R126+SUM(R127:R146)</f>
        <v>0.0024660000000000003</v>
      </c>
      <c r="S125" s="193"/>
      <c r="T125" s="195">
        <f>T126+SUM(T127:T146)</f>
        <v>20.219999999999999</v>
      </c>
      <c r="AR125" s="196" t="s">
        <v>23</v>
      </c>
      <c r="AT125" s="197" t="s">
        <v>77</v>
      </c>
      <c r="AU125" s="197" t="s">
        <v>23</v>
      </c>
      <c r="AY125" s="196" t="s">
        <v>150</v>
      </c>
      <c r="BK125" s="198">
        <f>BK126+SUM(BK127:BK146)</f>
        <v>0</v>
      </c>
    </row>
    <row r="126" s="1" customFormat="1" ht="16.5" customHeight="1">
      <c r="B126" s="35"/>
      <c r="C126" s="201" t="s">
        <v>28</v>
      </c>
      <c r="D126" s="201" t="s">
        <v>152</v>
      </c>
      <c r="E126" s="202" t="s">
        <v>310</v>
      </c>
      <c r="F126" s="203" t="s">
        <v>311</v>
      </c>
      <c r="G126" s="204" t="s">
        <v>220</v>
      </c>
      <c r="H126" s="205">
        <v>41.100000000000001</v>
      </c>
      <c r="I126" s="206"/>
      <c r="J126" s="207">
        <f>ROUND(I126*H126,2)</f>
        <v>0</v>
      </c>
      <c r="K126" s="203" t="s">
        <v>156</v>
      </c>
      <c r="L126" s="40"/>
      <c r="M126" s="208" t="s">
        <v>22</v>
      </c>
      <c r="N126" s="209" t="s">
        <v>49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4" t="s">
        <v>157</v>
      </c>
      <c r="AT126" s="14" t="s">
        <v>152</v>
      </c>
      <c r="AU126" s="14" t="s">
        <v>88</v>
      </c>
      <c r="AY126" s="14" t="s">
        <v>150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23</v>
      </c>
      <c r="BK126" s="212">
        <f>ROUND(I126*H126,2)</f>
        <v>0</v>
      </c>
      <c r="BL126" s="14" t="s">
        <v>157</v>
      </c>
      <c r="BM126" s="14" t="s">
        <v>312</v>
      </c>
    </row>
    <row r="127" s="1" customFormat="1">
      <c r="B127" s="35"/>
      <c r="C127" s="36"/>
      <c r="D127" s="213" t="s">
        <v>159</v>
      </c>
      <c r="E127" s="36"/>
      <c r="F127" s="214" t="s">
        <v>313</v>
      </c>
      <c r="G127" s="36"/>
      <c r="H127" s="36"/>
      <c r="I127" s="127"/>
      <c r="J127" s="36"/>
      <c r="K127" s="36"/>
      <c r="L127" s="40"/>
      <c r="M127" s="215"/>
      <c r="N127" s="76"/>
      <c r="O127" s="76"/>
      <c r="P127" s="76"/>
      <c r="Q127" s="76"/>
      <c r="R127" s="76"/>
      <c r="S127" s="76"/>
      <c r="T127" s="77"/>
      <c r="AT127" s="14" t="s">
        <v>159</v>
      </c>
      <c r="AU127" s="14" t="s">
        <v>88</v>
      </c>
    </row>
    <row r="128" s="1" customFormat="1">
      <c r="B128" s="35"/>
      <c r="C128" s="36"/>
      <c r="D128" s="213" t="s">
        <v>161</v>
      </c>
      <c r="E128" s="36"/>
      <c r="F128" s="216" t="s">
        <v>223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161</v>
      </c>
      <c r="AU128" s="14" t="s">
        <v>88</v>
      </c>
    </row>
    <row r="129" s="11" customFormat="1">
      <c r="B129" s="217"/>
      <c r="C129" s="218"/>
      <c r="D129" s="213" t="s">
        <v>163</v>
      </c>
      <c r="E129" s="219" t="s">
        <v>22</v>
      </c>
      <c r="F129" s="220" t="s">
        <v>314</v>
      </c>
      <c r="G129" s="218"/>
      <c r="H129" s="221">
        <v>41.100000000000001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163</v>
      </c>
      <c r="AU129" s="227" t="s">
        <v>88</v>
      </c>
      <c r="AV129" s="11" t="s">
        <v>88</v>
      </c>
      <c r="AW129" s="11" t="s">
        <v>38</v>
      </c>
      <c r="AX129" s="11" t="s">
        <v>78</v>
      </c>
      <c r="AY129" s="227" t="s">
        <v>150</v>
      </c>
    </row>
    <row r="130" s="1" customFormat="1" ht="16.5" customHeight="1">
      <c r="B130" s="35"/>
      <c r="C130" s="201" t="s">
        <v>276</v>
      </c>
      <c r="D130" s="201" t="s">
        <v>152</v>
      </c>
      <c r="E130" s="202" t="s">
        <v>315</v>
      </c>
      <c r="F130" s="203" t="s">
        <v>316</v>
      </c>
      <c r="G130" s="204" t="s">
        <v>220</v>
      </c>
      <c r="H130" s="205">
        <v>41.100000000000001</v>
      </c>
      <c r="I130" s="206"/>
      <c r="J130" s="207">
        <f>ROUND(I130*H130,2)</f>
        <v>0</v>
      </c>
      <c r="K130" s="203" t="s">
        <v>156</v>
      </c>
      <c r="L130" s="40"/>
      <c r="M130" s="208" t="s">
        <v>22</v>
      </c>
      <c r="N130" s="209" t="s">
        <v>49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4" t="s">
        <v>157</v>
      </c>
      <c r="AT130" s="14" t="s">
        <v>152</v>
      </c>
      <c r="AU130" s="14" t="s">
        <v>88</v>
      </c>
      <c r="AY130" s="14" t="s">
        <v>150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23</v>
      </c>
      <c r="BK130" s="212">
        <f>ROUND(I130*H130,2)</f>
        <v>0</v>
      </c>
      <c r="BL130" s="14" t="s">
        <v>157</v>
      </c>
      <c r="BM130" s="14" t="s">
        <v>317</v>
      </c>
    </row>
    <row r="131" s="1" customFormat="1">
      <c r="B131" s="35"/>
      <c r="C131" s="36"/>
      <c r="D131" s="213" t="s">
        <v>159</v>
      </c>
      <c r="E131" s="36"/>
      <c r="F131" s="214" t="s">
        <v>318</v>
      </c>
      <c r="G131" s="36"/>
      <c r="H131" s="36"/>
      <c r="I131" s="127"/>
      <c r="J131" s="36"/>
      <c r="K131" s="36"/>
      <c r="L131" s="40"/>
      <c r="M131" s="215"/>
      <c r="N131" s="76"/>
      <c r="O131" s="76"/>
      <c r="P131" s="76"/>
      <c r="Q131" s="76"/>
      <c r="R131" s="76"/>
      <c r="S131" s="76"/>
      <c r="T131" s="77"/>
      <c r="AT131" s="14" t="s">
        <v>159</v>
      </c>
      <c r="AU131" s="14" t="s">
        <v>88</v>
      </c>
    </row>
    <row r="132" s="1" customFormat="1">
      <c r="B132" s="35"/>
      <c r="C132" s="36"/>
      <c r="D132" s="213" t="s">
        <v>161</v>
      </c>
      <c r="E132" s="36"/>
      <c r="F132" s="216" t="s">
        <v>235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161</v>
      </c>
      <c r="AU132" s="14" t="s">
        <v>88</v>
      </c>
    </row>
    <row r="133" s="11" customFormat="1">
      <c r="B133" s="217"/>
      <c r="C133" s="218"/>
      <c r="D133" s="213" t="s">
        <v>163</v>
      </c>
      <c r="E133" s="219" t="s">
        <v>22</v>
      </c>
      <c r="F133" s="220" t="s">
        <v>319</v>
      </c>
      <c r="G133" s="218"/>
      <c r="H133" s="221">
        <v>41.100000000000001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163</v>
      </c>
      <c r="AU133" s="227" t="s">
        <v>88</v>
      </c>
      <c r="AV133" s="11" t="s">
        <v>88</v>
      </c>
      <c r="AW133" s="11" t="s">
        <v>38</v>
      </c>
      <c r="AX133" s="11" t="s">
        <v>23</v>
      </c>
      <c r="AY133" s="227" t="s">
        <v>150</v>
      </c>
    </row>
    <row r="134" s="1" customFormat="1" ht="16.5" customHeight="1">
      <c r="B134" s="35"/>
      <c r="C134" s="201" t="s">
        <v>230</v>
      </c>
      <c r="D134" s="201" t="s">
        <v>152</v>
      </c>
      <c r="E134" s="202" t="s">
        <v>237</v>
      </c>
      <c r="F134" s="203" t="s">
        <v>238</v>
      </c>
      <c r="G134" s="204" t="s">
        <v>220</v>
      </c>
      <c r="H134" s="205">
        <v>41.100000000000001</v>
      </c>
      <c r="I134" s="206"/>
      <c r="J134" s="207">
        <f>ROUND(I134*H134,2)</f>
        <v>0</v>
      </c>
      <c r="K134" s="203" t="s">
        <v>156</v>
      </c>
      <c r="L134" s="40"/>
      <c r="M134" s="208" t="s">
        <v>22</v>
      </c>
      <c r="N134" s="209" t="s">
        <v>49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4" t="s">
        <v>157</v>
      </c>
      <c r="AT134" s="14" t="s">
        <v>152</v>
      </c>
      <c r="AU134" s="14" t="s">
        <v>88</v>
      </c>
      <c r="AY134" s="14" t="s">
        <v>150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23</v>
      </c>
      <c r="BK134" s="212">
        <f>ROUND(I134*H134,2)</f>
        <v>0</v>
      </c>
      <c r="BL134" s="14" t="s">
        <v>157</v>
      </c>
      <c r="BM134" s="14" t="s">
        <v>239</v>
      </c>
    </row>
    <row r="135" s="1" customFormat="1">
      <c r="B135" s="35"/>
      <c r="C135" s="36"/>
      <c r="D135" s="213" t="s">
        <v>159</v>
      </c>
      <c r="E135" s="36"/>
      <c r="F135" s="214" t="s">
        <v>240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159</v>
      </c>
      <c r="AU135" s="14" t="s">
        <v>88</v>
      </c>
    </row>
    <row r="136" s="1" customFormat="1">
      <c r="B136" s="35"/>
      <c r="C136" s="36"/>
      <c r="D136" s="213" t="s">
        <v>161</v>
      </c>
      <c r="E136" s="36"/>
      <c r="F136" s="216" t="s">
        <v>241</v>
      </c>
      <c r="G136" s="36"/>
      <c r="H136" s="36"/>
      <c r="I136" s="127"/>
      <c r="J136" s="36"/>
      <c r="K136" s="36"/>
      <c r="L136" s="40"/>
      <c r="M136" s="215"/>
      <c r="N136" s="76"/>
      <c r="O136" s="76"/>
      <c r="P136" s="76"/>
      <c r="Q136" s="76"/>
      <c r="R136" s="76"/>
      <c r="S136" s="76"/>
      <c r="T136" s="77"/>
      <c r="AT136" s="14" t="s">
        <v>161</v>
      </c>
      <c r="AU136" s="14" t="s">
        <v>88</v>
      </c>
    </row>
    <row r="137" s="11" customFormat="1">
      <c r="B137" s="217"/>
      <c r="C137" s="218"/>
      <c r="D137" s="213" t="s">
        <v>163</v>
      </c>
      <c r="E137" s="219" t="s">
        <v>22</v>
      </c>
      <c r="F137" s="220" t="s">
        <v>319</v>
      </c>
      <c r="G137" s="218"/>
      <c r="H137" s="221">
        <v>41.100000000000001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163</v>
      </c>
      <c r="AU137" s="227" t="s">
        <v>88</v>
      </c>
      <c r="AV137" s="11" t="s">
        <v>88</v>
      </c>
      <c r="AW137" s="11" t="s">
        <v>38</v>
      </c>
      <c r="AX137" s="11" t="s">
        <v>23</v>
      </c>
      <c r="AY137" s="227" t="s">
        <v>150</v>
      </c>
    </row>
    <row r="138" s="1" customFormat="1" ht="16.5" customHeight="1">
      <c r="B138" s="35"/>
      <c r="C138" s="201" t="s">
        <v>236</v>
      </c>
      <c r="D138" s="201" t="s">
        <v>152</v>
      </c>
      <c r="E138" s="202" t="s">
        <v>243</v>
      </c>
      <c r="F138" s="203" t="s">
        <v>244</v>
      </c>
      <c r="G138" s="204" t="s">
        <v>220</v>
      </c>
      <c r="H138" s="205">
        <v>41.100000000000001</v>
      </c>
      <c r="I138" s="206"/>
      <c r="J138" s="207">
        <f>ROUND(I138*H138,2)</f>
        <v>0</v>
      </c>
      <c r="K138" s="203" t="s">
        <v>156</v>
      </c>
      <c r="L138" s="40"/>
      <c r="M138" s="208" t="s">
        <v>22</v>
      </c>
      <c r="N138" s="209" t="s">
        <v>49</v>
      </c>
      <c r="O138" s="76"/>
      <c r="P138" s="210">
        <f>O138*H138</f>
        <v>0</v>
      </c>
      <c r="Q138" s="210">
        <v>6.0000000000000002E-05</v>
      </c>
      <c r="R138" s="210">
        <f>Q138*H138</f>
        <v>0.0024660000000000003</v>
      </c>
      <c r="S138" s="210">
        <v>0</v>
      </c>
      <c r="T138" s="211">
        <f>S138*H138</f>
        <v>0</v>
      </c>
      <c r="AR138" s="14" t="s">
        <v>157</v>
      </c>
      <c r="AT138" s="14" t="s">
        <v>152</v>
      </c>
      <c r="AU138" s="14" t="s">
        <v>88</v>
      </c>
      <c r="AY138" s="14" t="s">
        <v>150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23</v>
      </c>
      <c r="BK138" s="212">
        <f>ROUND(I138*H138,2)</f>
        <v>0</v>
      </c>
      <c r="BL138" s="14" t="s">
        <v>157</v>
      </c>
      <c r="BM138" s="14" t="s">
        <v>245</v>
      </c>
    </row>
    <row r="139" s="1" customFormat="1">
      <c r="B139" s="35"/>
      <c r="C139" s="36"/>
      <c r="D139" s="213" t="s">
        <v>159</v>
      </c>
      <c r="E139" s="36"/>
      <c r="F139" s="214" t="s">
        <v>246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159</v>
      </c>
      <c r="AU139" s="14" t="s">
        <v>88</v>
      </c>
    </row>
    <row r="140" s="1" customFormat="1">
      <c r="B140" s="35"/>
      <c r="C140" s="36"/>
      <c r="D140" s="213" t="s">
        <v>161</v>
      </c>
      <c r="E140" s="36"/>
      <c r="F140" s="216" t="s">
        <v>247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161</v>
      </c>
      <c r="AU140" s="14" t="s">
        <v>88</v>
      </c>
    </row>
    <row r="141" s="11" customFormat="1">
      <c r="B141" s="217"/>
      <c r="C141" s="218"/>
      <c r="D141" s="213" t="s">
        <v>163</v>
      </c>
      <c r="E141" s="219" t="s">
        <v>22</v>
      </c>
      <c r="F141" s="220" t="s">
        <v>319</v>
      </c>
      <c r="G141" s="218"/>
      <c r="H141" s="221">
        <v>41.100000000000001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163</v>
      </c>
      <c r="AU141" s="227" t="s">
        <v>88</v>
      </c>
      <c r="AV141" s="11" t="s">
        <v>88</v>
      </c>
      <c r="AW141" s="11" t="s">
        <v>38</v>
      </c>
      <c r="AX141" s="11" t="s">
        <v>78</v>
      </c>
      <c r="AY141" s="227" t="s">
        <v>150</v>
      </c>
    </row>
    <row r="142" s="1" customFormat="1" ht="16.5" customHeight="1">
      <c r="B142" s="35"/>
      <c r="C142" s="201" t="s">
        <v>320</v>
      </c>
      <c r="D142" s="201" t="s">
        <v>152</v>
      </c>
      <c r="E142" s="202" t="s">
        <v>225</v>
      </c>
      <c r="F142" s="203" t="s">
        <v>226</v>
      </c>
      <c r="G142" s="204" t="s">
        <v>155</v>
      </c>
      <c r="H142" s="205">
        <v>1011</v>
      </c>
      <c r="I142" s="206"/>
      <c r="J142" s="207">
        <f>ROUND(I142*H142,2)</f>
        <v>0</v>
      </c>
      <c r="K142" s="203" t="s">
        <v>156</v>
      </c>
      <c r="L142" s="40"/>
      <c r="M142" s="208" t="s">
        <v>22</v>
      </c>
      <c r="N142" s="209" t="s">
        <v>49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0.02</v>
      </c>
      <c r="T142" s="211">
        <f>S142*H142</f>
        <v>20.219999999999999</v>
      </c>
      <c r="AR142" s="14" t="s">
        <v>157</v>
      </c>
      <c r="AT142" s="14" t="s">
        <v>152</v>
      </c>
      <c r="AU142" s="14" t="s">
        <v>88</v>
      </c>
      <c r="AY142" s="14" t="s">
        <v>150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23</v>
      </c>
      <c r="BK142" s="212">
        <f>ROUND(I142*H142,2)</f>
        <v>0</v>
      </c>
      <c r="BL142" s="14" t="s">
        <v>157</v>
      </c>
      <c r="BM142" s="14" t="s">
        <v>321</v>
      </c>
    </row>
    <row r="143" s="1" customFormat="1">
      <c r="B143" s="35"/>
      <c r="C143" s="36"/>
      <c r="D143" s="213" t="s">
        <v>159</v>
      </c>
      <c r="E143" s="36"/>
      <c r="F143" s="214" t="s">
        <v>228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159</v>
      </c>
      <c r="AU143" s="14" t="s">
        <v>88</v>
      </c>
    </row>
    <row r="144" s="1" customFormat="1">
      <c r="B144" s="35"/>
      <c r="C144" s="36"/>
      <c r="D144" s="213" t="s">
        <v>161</v>
      </c>
      <c r="E144" s="36"/>
      <c r="F144" s="216" t="s">
        <v>229</v>
      </c>
      <c r="G144" s="36"/>
      <c r="H144" s="36"/>
      <c r="I144" s="127"/>
      <c r="J144" s="36"/>
      <c r="K144" s="36"/>
      <c r="L144" s="40"/>
      <c r="M144" s="215"/>
      <c r="N144" s="76"/>
      <c r="O144" s="76"/>
      <c r="P144" s="76"/>
      <c r="Q144" s="76"/>
      <c r="R144" s="76"/>
      <c r="S144" s="76"/>
      <c r="T144" s="77"/>
      <c r="AT144" s="14" t="s">
        <v>161</v>
      </c>
      <c r="AU144" s="14" t="s">
        <v>88</v>
      </c>
    </row>
    <row r="145" s="11" customFormat="1">
      <c r="B145" s="217"/>
      <c r="C145" s="218"/>
      <c r="D145" s="213" t="s">
        <v>163</v>
      </c>
      <c r="E145" s="219" t="s">
        <v>22</v>
      </c>
      <c r="F145" s="220" t="s">
        <v>292</v>
      </c>
      <c r="G145" s="218"/>
      <c r="H145" s="221">
        <v>1011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163</v>
      </c>
      <c r="AU145" s="227" t="s">
        <v>88</v>
      </c>
      <c r="AV145" s="11" t="s">
        <v>88</v>
      </c>
      <c r="AW145" s="11" t="s">
        <v>38</v>
      </c>
      <c r="AX145" s="11" t="s">
        <v>23</v>
      </c>
      <c r="AY145" s="227" t="s">
        <v>150</v>
      </c>
    </row>
    <row r="146" s="10" customFormat="1" ht="20.88" customHeight="1">
      <c r="B146" s="185"/>
      <c r="C146" s="186"/>
      <c r="D146" s="187" t="s">
        <v>77</v>
      </c>
      <c r="E146" s="199" t="s">
        <v>248</v>
      </c>
      <c r="F146" s="199" t="s">
        <v>249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SUM(P147:P167)</f>
        <v>0</v>
      </c>
      <c r="Q146" s="193"/>
      <c r="R146" s="194">
        <f>SUM(R147:R167)</f>
        <v>0</v>
      </c>
      <c r="S146" s="193"/>
      <c r="T146" s="195">
        <f>SUM(T147:T167)</f>
        <v>0</v>
      </c>
      <c r="AR146" s="196" t="s">
        <v>23</v>
      </c>
      <c r="AT146" s="197" t="s">
        <v>77</v>
      </c>
      <c r="AU146" s="197" t="s">
        <v>88</v>
      </c>
      <c r="AY146" s="196" t="s">
        <v>150</v>
      </c>
      <c r="BK146" s="198">
        <f>SUM(BK147:BK167)</f>
        <v>0</v>
      </c>
    </row>
    <row r="147" s="1" customFormat="1" ht="16.5" customHeight="1">
      <c r="B147" s="35"/>
      <c r="C147" s="201" t="s">
        <v>242</v>
      </c>
      <c r="D147" s="201" t="s">
        <v>152</v>
      </c>
      <c r="E147" s="202" t="s">
        <v>250</v>
      </c>
      <c r="F147" s="203" t="s">
        <v>251</v>
      </c>
      <c r="G147" s="204" t="s">
        <v>252</v>
      </c>
      <c r="H147" s="205">
        <v>259</v>
      </c>
      <c r="I147" s="206"/>
      <c r="J147" s="207">
        <f>ROUND(I147*H147,2)</f>
        <v>0</v>
      </c>
      <c r="K147" s="203" t="s">
        <v>156</v>
      </c>
      <c r="L147" s="40"/>
      <c r="M147" s="208" t="s">
        <v>22</v>
      </c>
      <c r="N147" s="209" t="s">
        <v>49</v>
      </c>
      <c r="O147" s="76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4" t="s">
        <v>157</v>
      </c>
      <c r="AT147" s="14" t="s">
        <v>152</v>
      </c>
      <c r="AU147" s="14" t="s">
        <v>173</v>
      </c>
      <c r="AY147" s="14" t="s">
        <v>150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23</v>
      </c>
      <c r="BK147" s="212">
        <f>ROUND(I147*H147,2)</f>
        <v>0</v>
      </c>
      <c r="BL147" s="14" t="s">
        <v>157</v>
      </c>
      <c r="BM147" s="14" t="s">
        <v>253</v>
      </c>
    </row>
    <row r="148" s="1" customFormat="1">
      <c r="B148" s="35"/>
      <c r="C148" s="36"/>
      <c r="D148" s="213" t="s">
        <v>159</v>
      </c>
      <c r="E148" s="36"/>
      <c r="F148" s="214" t="s">
        <v>254</v>
      </c>
      <c r="G148" s="36"/>
      <c r="H148" s="36"/>
      <c r="I148" s="127"/>
      <c r="J148" s="36"/>
      <c r="K148" s="36"/>
      <c r="L148" s="40"/>
      <c r="M148" s="215"/>
      <c r="N148" s="76"/>
      <c r="O148" s="76"/>
      <c r="P148" s="76"/>
      <c r="Q148" s="76"/>
      <c r="R148" s="76"/>
      <c r="S148" s="76"/>
      <c r="T148" s="77"/>
      <c r="AT148" s="14" t="s">
        <v>159</v>
      </c>
      <c r="AU148" s="14" t="s">
        <v>173</v>
      </c>
    </row>
    <row r="149" s="1" customFormat="1">
      <c r="B149" s="35"/>
      <c r="C149" s="36"/>
      <c r="D149" s="213" t="s">
        <v>161</v>
      </c>
      <c r="E149" s="36"/>
      <c r="F149" s="216" t="s">
        <v>255</v>
      </c>
      <c r="G149" s="36"/>
      <c r="H149" s="36"/>
      <c r="I149" s="127"/>
      <c r="J149" s="36"/>
      <c r="K149" s="36"/>
      <c r="L149" s="40"/>
      <c r="M149" s="215"/>
      <c r="N149" s="76"/>
      <c r="O149" s="76"/>
      <c r="P149" s="76"/>
      <c r="Q149" s="76"/>
      <c r="R149" s="76"/>
      <c r="S149" s="76"/>
      <c r="T149" s="77"/>
      <c r="AT149" s="14" t="s">
        <v>161</v>
      </c>
      <c r="AU149" s="14" t="s">
        <v>173</v>
      </c>
    </row>
    <row r="150" s="1" customFormat="1">
      <c r="B150" s="35"/>
      <c r="C150" s="36"/>
      <c r="D150" s="213" t="s">
        <v>178</v>
      </c>
      <c r="E150" s="36"/>
      <c r="F150" s="216" t="s">
        <v>256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178</v>
      </c>
      <c r="AU150" s="14" t="s">
        <v>173</v>
      </c>
    </row>
    <row r="151" s="11" customFormat="1">
      <c r="B151" s="217"/>
      <c r="C151" s="218"/>
      <c r="D151" s="213" t="s">
        <v>163</v>
      </c>
      <c r="E151" s="219" t="s">
        <v>22</v>
      </c>
      <c r="F151" s="220" t="s">
        <v>322</v>
      </c>
      <c r="G151" s="218"/>
      <c r="H151" s="221">
        <v>259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163</v>
      </c>
      <c r="AU151" s="227" t="s">
        <v>173</v>
      </c>
      <c r="AV151" s="11" t="s">
        <v>88</v>
      </c>
      <c r="AW151" s="11" t="s">
        <v>38</v>
      </c>
      <c r="AX151" s="11" t="s">
        <v>78</v>
      </c>
      <c r="AY151" s="227" t="s">
        <v>150</v>
      </c>
    </row>
    <row r="152" s="1" customFormat="1" ht="16.5" customHeight="1">
      <c r="B152" s="35"/>
      <c r="C152" s="201" t="s">
        <v>8</v>
      </c>
      <c r="D152" s="201" t="s">
        <v>152</v>
      </c>
      <c r="E152" s="202" t="s">
        <v>259</v>
      </c>
      <c r="F152" s="203" t="s">
        <v>260</v>
      </c>
      <c r="G152" s="204" t="s">
        <v>252</v>
      </c>
      <c r="H152" s="205">
        <v>518</v>
      </c>
      <c r="I152" s="206"/>
      <c r="J152" s="207">
        <f>ROUND(I152*H152,2)</f>
        <v>0</v>
      </c>
      <c r="K152" s="203" t="s">
        <v>156</v>
      </c>
      <c r="L152" s="40"/>
      <c r="M152" s="208" t="s">
        <v>22</v>
      </c>
      <c r="N152" s="209" t="s">
        <v>49</v>
      </c>
      <c r="O152" s="7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4" t="s">
        <v>157</v>
      </c>
      <c r="AT152" s="14" t="s">
        <v>152</v>
      </c>
      <c r="AU152" s="14" t="s">
        <v>173</v>
      </c>
      <c r="AY152" s="14" t="s">
        <v>150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23</v>
      </c>
      <c r="BK152" s="212">
        <f>ROUND(I152*H152,2)</f>
        <v>0</v>
      </c>
      <c r="BL152" s="14" t="s">
        <v>157</v>
      </c>
      <c r="BM152" s="14" t="s">
        <v>261</v>
      </c>
    </row>
    <row r="153" s="1" customFormat="1">
      <c r="B153" s="35"/>
      <c r="C153" s="36"/>
      <c r="D153" s="213" t="s">
        <v>159</v>
      </c>
      <c r="E153" s="36"/>
      <c r="F153" s="214" t="s">
        <v>262</v>
      </c>
      <c r="G153" s="36"/>
      <c r="H153" s="36"/>
      <c r="I153" s="127"/>
      <c r="J153" s="36"/>
      <c r="K153" s="36"/>
      <c r="L153" s="40"/>
      <c r="M153" s="215"/>
      <c r="N153" s="76"/>
      <c r="O153" s="76"/>
      <c r="P153" s="76"/>
      <c r="Q153" s="76"/>
      <c r="R153" s="76"/>
      <c r="S153" s="76"/>
      <c r="T153" s="77"/>
      <c r="AT153" s="14" t="s">
        <v>159</v>
      </c>
      <c r="AU153" s="14" t="s">
        <v>173</v>
      </c>
    </row>
    <row r="154" s="1" customFormat="1">
      <c r="B154" s="35"/>
      <c r="C154" s="36"/>
      <c r="D154" s="213" t="s">
        <v>161</v>
      </c>
      <c r="E154" s="36"/>
      <c r="F154" s="216" t="s">
        <v>255</v>
      </c>
      <c r="G154" s="36"/>
      <c r="H154" s="36"/>
      <c r="I154" s="127"/>
      <c r="J154" s="36"/>
      <c r="K154" s="36"/>
      <c r="L154" s="40"/>
      <c r="M154" s="215"/>
      <c r="N154" s="76"/>
      <c r="O154" s="76"/>
      <c r="P154" s="76"/>
      <c r="Q154" s="76"/>
      <c r="R154" s="76"/>
      <c r="S154" s="76"/>
      <c r="T154" s="77"/>
      <c r="AT154" s="14" t="s">
        <v>161</v>
      </c>
      <c r="AU154" s="14" t="s">
        <v>173</v>
      </c>
    </row>
    <row r="155" s="11" customFormat="1">
      <c r="B155" s="217"/>
      <c r="C155" s="218"/>
      <c r="D155" s="213" t="s">
        <v>163</v>
      </c>
      <c r="E155" s="219" t="s">
        <v>22</v>
      </c>
      <c r="F155" s="220" t="s">
        <v>323</v>
      </c>
      <c r="G155" s="218"/>
      <c r="H155" s="221">
        <v>518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163</v>
      </c>
      <c r="AU155" s="227" t="s">
        <v>173</v>
      </c>
      <c r="AV155" s="11" t="s">
        <v>88</v>
      </c>
      <c r="AW155" s="11" t="s">
        <v>38</v>
      </c>
      <c r="AX155" s="11" t="s">
        <v>23</v>
      </c>
      <c r="AY155" s="227" t="s">
        <v>150</v>
      </c>
    </row>
    <row r="156" s="1" customFormat="1" ht="16.5" customHeight="1">
      <c r="B156" s="35"/>
      <c r="C156" s="201" t="s">
        <v>258</v>
      </c>
      <c r="D156" s="201" t="s">
        <v>152</v>
      </c>
      <c r="E156" s="202" t="s">
        <v>265</v>
      </c>
      <c r="F156" s="203" t="s">
        <v>266</v>
      </c>
      <c r="G156" s="204" t="s">
        <v>252</v>
      </c>
      <c r="H156" s="205">
        <v>1.5</v>
      </c>
      <c r="I156" s="206"/>
      <c r="J156" s="207">
        <f>ROUND(I156*H156,2)</f>
        <v>0</v>
      </c>
      <c r="K156" s="203" t="s">
        <v>156</v>
      </c>
      <c r="L156" s="40"/>
      <c r="M156" s="208" t="s">
        <v>22</v>
      </c>
      <c r="N156" s="209" t="s">
        <v>49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157</v>
      </c>
      <c r="AT156" s="14" t="s">
        <v>152</v>
      </c>
      <c r="AU156" s="14" t="s">
        <v>173</v>
      </c>
      <c r="AY156" s="14" t="s">
        <v>150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23</v>
      </c>
      <c r="BK156" s="212">
        <f>ROUND(I156*H156,2)</f>
        <v>0</v>
      </c>
      <c r="BL156" s="14" t="s">
        <v>157</v>
      </c>
      <c r="BM156" s="14" t="s">
        <v>267</v>
      </c>
    </row>
    <row r="157" s="1" customFormat="1">
      <c r="B157" s="35"/>
      <c r="C157" s="36"/>
      <c r="D157" s="213" t="s">
        <v>159</v>
      </c>
      <c r="E157" s="36"/>
      <c r="F157" s="214" t="s">
        <v>268</v>
      </c>
      <c r="G157" s="36"/>
      <c r="H157" s="36"/>
      <c r="I157" s="127"/>
      <c r="J157" s="36"/>
      <c r="K157" s="36"/>
      <c r="L157" s="40"/>
      <c r="M157" s="215"/>
      <c r="N157" s="76"/>
      <c r="O157" s="76"/>
      <c r="P157" s="76"/>
      <c r="Q157" s="76"/>
      <c r="R157" s="76"/>
      <c r="S157" s="76"/>
      <c r="T157" s="77"/>
      <c r="AT157" s="14" t="s">
        <v>159</v>
      </c>
      <c r="AU157" s="14" t="s">
        <v>173</v>
      </c>
    </row>
    <row r="158" s="1" customFormat="1">
      <c r="B158" s="35"/>
      <c r="C158" s="36"/>
      <c r="D158" s="213" t="s">
        <v>161</v>
      </c>
      <c r="E158" s="36"/>
      <c r="F158" s="216" t="s">
        <v>255</v>
      </c>
      <c r="G158" s="36"/>
      <c r="H158" s="36"/>
      <c r="I158" s="127"/>
      <c r="J158" s="36"/>
      <c r="K158" s="36"/>
      <c r="L158" s="40"/>
      <c r="M158" s="215"/>
      <c r="N158" s="76"/>
      <c r="O158" s="76"/>
      <c r="P158" s="76"/>
      <c r="Q158" s="76"/>
      <c r="R158" s="76"/>
      <c r="S158" s="76"/>
      <c r="T158" s="77"/>
      <c r="AT158" s="14" t="s">
        <v>161</v>
      </c>
      <c r="AU158" s="14" t="s">
        <v>173</v>
      </c>
    </row>
    <row r="159" s="11" customFormat="1">
      <c r="B159" s="217"/>
      <c r="C159" s="218"/>
      <c r="D159" s="213" t="s">
        <v>163</v>
      </c>
      <c r="E159" s="219" t="s">
        <v>22</v>
      </c>
      <c r="F159" s="220" t="s">
        <v>324</v>
      </c>
      <c r="G159" s="218"/>
      <c r="H159" s="221">
        <v>1.5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163</v>
      </c>
      <c r="AU159" s="227" t="s">
        <v>173</v>
      </c>
      <c r="AV159" s="11" t="s">
        <v>88</v>
      </c>
      <c r="AW159" s="11" t="s">
        <v>38</v>
      </c>
      <c r="AX159" s="11" t="s">
        <v>23</v>
      </c>
      <c r="AY159" s="227" t="s">
        <v>150</v>
      </c>
    </row>
    <row r="160" s="1" customFormat="1" ht="16.5" customHeight="1">
      <c r="B160" s="35"/>
      <c r="C160" s="201" t="s">
        <v>264</v>
      </c>
      <c r="D160" s="201" t="s">
        <v>152</v>
      </c>
      <c r="E160" s="202" t="s">
        <v>270</v>
      </c>
      <c r="F160" s="203" t="s">
        <v>271</v>
      </c>
      <c r="G160" s="204" t="s">
        <v>252</v>
      </c>
      <c r="H160" s="205">
        <v>3</v>
      </c>
      <c r="I160" s="206"/>
      <c r="J160" s="207">
        <f>ROUND(I160*H160,2)</f>
        <v>0</v>
      </c>
      <c r="K160" s="203" t="s">
        <v>22</v>
      </c>
      <c r="L160" s="40"/>
      <c r="M160" s="208" t="s">
        <v>22</v>
      </c>
      <c r="N160" s="209" t="s">
        <v>49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157</v>
      </c>
      <c r="AT160" s="14" t="s">
        <v>152</v>
      </c>
      <c r="AU160" s="14" t="s">
        <v>173</v>
      </c>
      <c r="AY160" s="14" t="s">
        <v>150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23</v>
      </c>
      <c r="BK160" s="212">
        <f>ROUND(I160*H160,2)</f>
        <v>0</v>
      </c>
      <c r="BL160" s="14" t="s">
        <v>157</v>
      </c>
      <c r="BM160" s="14" t="s">
        <v>272</v>
      </c>
    </row>
    <row r="161" s="1" customFormat="1">
      <c r="B161" s="35"/>
      <c r="C161" s="36"/>
      <c r="D161" s="213" t="s">
        <v>159</v>
      </c>
      <c r="E161" s="36"/>
      <c r="F161" s="214" t="s">
        <v>273</v>
      </c>
      <c r="G161" s="36"/>
      <c r="H161" s="36"/>
      <c r="I161" s="127"/>
      <c r="J161" s="36"/>
      <c r="K161" s="36"/>
      <c r="L161" s="40"/>
      <c r="M161" s="215"/>
      <c r="N161" s="76"/>
      <c r="O161" s="76"/>
      <c r="P161" s="76"/>
      <c r="Q161" s="76"/>
      <c r="R161" s="76"/>
      <c r="S161" s="76"/>
      <c r="T161" s="77"/>
      <c r="AT161" s="14" t="s">
        <v>159</v>
      </c>
      <c r="AU161" s="14" t="s">
        <v>173</v>
      </c>
    </row>
    <row r="162" s="1" customFormat="1">
      <c r="B162" s="35"/>
      <c r="C162" s="36"/>
      <c r="D162" s="213" t="s">
        <v>178</v>
      </c>
      <c r="E162" s="36"/>
      <c r="F162" s="216" t="s">
        <v>274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178</v>
      </c>
      <c r="AU162" s="14" t="s">
        <v>173</v>
      </c>
    </row>
    <row r="163" s="11" customFormat="1">
      <c r="B163" s="217"/>
      <c r="C163" s="218"/>
      <c r="D163" s="213" t="s">
        <v>163</v>
      </c>
      <c r="E163" s="219" t="s">
        <v>22</v>
      </c>
      <c r="F163" s="220" t="s">
        <v>325</v>
      </c>
      <c r="G163" s="218"/>
      <c r="H163" s="221">
        <v>3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163</v>
      </c>
      <c r="AU163" s="227" t="s">
        <v>173</v>
      </c>
      <c r="AV163" s="11" t="s">
        <v>88</v>
      </c>
      <c r="AW163" s="11" t="s">
        <v>38</v>
      </c>
      <c r="AX163" s="11" t="s">
        <v>78</v>
      </c>
      <c r="AY163" s="227" t="s">
        <v>150</v>
      </c>
    </row>
    <row r="164" s="1" customFormat="1" ht="16.5" customHeight="1">
      <c r="B164" s="35"/>
      <c r="C164" s="201" t="s">
        <v>269</v>
      </c>
      <c r="D164" s="201" t="s">
        <v>152</v>
      </c>
      <c r="E164" s="202" t="s">
        <v>277</v>
      </c>
      <c r="F164" s="203" t="s">
        <v>278</v>
      </c>
      <c r="G164" s="204" t="s">
        <v>252</v>
      </c>
      <c r="H164" s="205">
        <v>3.6000000000000001</v>
      </c>
      <c r="I164" s="206"/>
      <c r="J164" s="207">
        <f>ROUND(I164*H164,2)</f>
        <v>0</v>
      </c>
      <c r="K164" s="203" t="s">
        <v>156</v>
      </c>
      <c r="L164" s="40"/>
      <c r="M164" s="208" t="s">
        <v>22</v>
      </c>
      <c r="N164" s="209" t="s">
        <v>49</v>
      </c>
      <c r="O164" s="76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14" t="s">
        <v>157</v>
      </c>
      <c r="AT164" s="14" t="s">
        <v>152</v>
      </c>
      <c r="AU164" s="14" t="s">
        <v>173</v>
      </c>
      <c r="AY164" s="14" t="s">
        <v>150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23</v>
      </c>
      <c r="BK164" s="212">
        <f>ROUND(I164*H164,2)</f>
        <v>0</v>
      </c>
      <c r="BL164" s="14" t="s">
        <v>157</v>
      </c>
      <c r="BM164" s="14" t="s">
        <v>279</v>
      </c>
    </row>
    <row r="165" s="1" customFormat="1">
      <c r="B165" s="35"/>
      <c r="C165" s="36"/>
      <c r="D165" s="213" t="s">
        <v>159</v>
      </c>
      <c r="E165" s="36"/>
      <c r="F165" s="214" t="s">
        <v>280</v>
      </c>
      <c r="G165" s="36"/>
      <c r="H165" s="36"/>
      <c r="I165" s="127"/>
      <c r="J165" s="36"/>
      <c r="K165" s="36"/>
      <c r="L165" s="40"/>
      <c r="M165" s="215"/>
      <c r="N165" s="76"/>
      <c r="O165" s="76"/>
      <c r="P165" s="76"/>
      <c r="Q165" s="76"/>
      <c r="R165" s="76"/>
      <c r="S165" s="76"/>
      <c r="T165" s="77"/>
      <c r="AT165" s="14" t="s">
        <v>159</v>
      </c>
      <c r="AU165" s="14" t="s">
        <v>173</v>
      </c>
    </row>
    <row r="166" s="1" customFormat="1">
      <c r="B166" s="35"/>
      <c r="C166" s="36"/>
      <c r="D166" s="213" t="s">
        <v>161</v>
      </c>
      <c r="E166" s="36"/>
      <c r="F166" s="216" t="s">
        <v>281</v>
      </c>
      <c r="G166" s="36"/>
      <c r="H166" s="36"/>
      <c r="I166" s="127"/>
      <c r="J166" s="36"/>
      <c r="K166" s="36"/>
      <c r="L166" s="40"/>
      <c r="M166" s="215"/>
      <c r="N166" s="76"/>
      <c r="O166" s="76"/>
      <c r="P166" s="76"/>
      <c r="Q166" s="76"/>
      <c r="R166" s="76"/>
      <c r="S166" s="76"/>
      <c r="T166" s="77"/>
      <c r="AT166" s="14" t="s">
        <v>161</v>
      </c>
      <c r="AU166" s="14" t="s">
        <v>173</v>
      </c>
    </row>
    <row r="167" s="11" customFormat="1">
      <c r="B167" s="217"/>
      <c r="C167" s="218"/>
      <c r="D167" s="213" t="s">
        <v>163</v>
      </c>
      <c r="E167" s="219" t="s">
        <v>22</v>
      </c>
      <c r="F167" s="220" t="s">
        <v>326</v>
      </c>
      <c r="G167" s="218"/>
      <c r="H167" s="221">
        <v>3.6000000000000001</v>
      </c>
      <c r="I167" s="222"/>
      <c r="J167" s="218"/>
      <c r="K167" s="218"/>
      <c r="L167" s="223"/>
      <c r="M167" s="228"/>
      <c r="N167" s="229"/>
      <c r="O167" s="229"/>
      <c r="P167" s="229"/>
      <c r="Q167" s="229"/>
      <c r="R167" s="229"/>
      <c r="S167" s="229"/>
      <c r="T167" s="230"/>
      <c r="AT167" s="227" t="s">
        <v>163</v>
      </c>
      <c r="AU167" s="227" t="s">
        <v>173</v>
      </c>
      <c r="AV167" s="11" t="s">
        <v>88</v>
      </c>
      <c r="AW167" s="11" t="s">
        <v>38</v>
      </c>
      <c r="AX167" s="11" t="s">
        <v>78</v>
      </c>
      <c r="AY167" s="227" t="s">
        <v>150</v>
      </c>
    </row>
    <row r="168" s="1" customFormat="1" ht="6.96" customHeight="1">
      <c r="B168" s="54"/>
      <c r="C168" s="55"/>
      <c r="D168" s="55"/>
      <c r="E168" s="55"/>
      <c r="F168" s="55"/>
      <c r="G168" s="55"/>
      <c r="H168" s="55"/>
      <c r="I168" s="151"/>
      <c r="J168" s="55"/>
      <c r="K168" s="55"/>
      <c r="L168" s="40"/>
    </row>
  </sheetData>
  <sheetProtection sheet="1" autoFilter="0" formatColumns="0" formatRows="0" objects="1" scenarios="1" spinCount="100000" saltValue="FEKEJXOoe9joc581eRpysdP+FreSU6PE4ahcbj9tGMeSmXtdfRqseXf0HRDT3S2jBQqxvSQlXRmpkQ2vNLm6+w==" hashValue="SRDfqKbPWF5yjpGH+ytXkY9osPJTZdnU6aCo8i3dp/1PFagibxJGdhgMUQfypbUL+xrukg1vck1UPgzXapGiBg==" algorithmName="SHA-512" password="CC35"/>
  <autoFilter ref="C84:K16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94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327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ROUND((SUM(BE85:BE152)),  2)</f>
        <v>0</v>
      </c>
      <c r="I33" s="140">
        <v>0.20999999999999999</v>
      </c>
      <c r="J33" s="139">
        <f>ROUND(((SUM(BE85:BE152))*I33),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ROUND((SUM(BF85:BF152)),  2)</f>
        <v>0</v>
      </c>
      <c r="I34" s="140">
        <v>0.14999999999999999</v>
      </c>
      <c r="J34" s="139">
        <f>ROUND(((SUM(BF85:BF152))*I34),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ROUND((SUM(BG85:BG152)),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ROUND((SUM(BH85:BH152)),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ROUND((SUM(BI85:BI152)),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86.3 - ulice Na Kopečkách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J109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J114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J131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86.3 - ulice Na Kopečkách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1.00935</v>
      </c>
      <c r="S85" s="88"/>
      <c r="T85" s="183">
        <f>T86</f>
        <v>107.49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P87+P96+P109+P114</f>
        <v>0</v>
      </c>
      <c r="Q86" s="193"/>
      <c r="R86" s="194">
        <f>R87+R96+R109+R114</f>
        <v>1.00935</v>
      </c>
      <c r="S86" s="193"/>
      <c r="T86" s="195">
        <f>T87+T96+T109+T114</f>
        <v>107.49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BK87+BK96+BK109+BK114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0.075510000000000008</v>
      </c>
      <c r="S87" s="193"/>
      <c r="T87" s="195">
        <f>SUM(T88:T95)</f>
        <v>107.49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1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0.098000000000000004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23</v>
      </c>
      <c r="G91" s="218"/>
      <c r="H91" s="221">
        <v>1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839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0.075510000000000008</v>
      </c>
      <c r="S92" s="210">
        <v>0.128</v>
      </c>
      <c r="T92" s="211">
        <f>S92*H92</f>
        <v>107.392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328</v>
      </c>
      <c r="G95" s="218"/>
      <c r="H95" s="221">
        <v>839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</v>
      </c>
      <c r="S96" s="193"/>
      <c r="T96" s="195">
        <f>SUM(T97:T108)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SUM(BK97:BK108)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80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329</v>
      </c>
      <c r="G100" s="218"/>
      <c r="H100" s="221">
        <v>80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839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328</v>
      </c>
      <c r="G104" s="218"/>
      <c r="H104" s="221">
        <v>839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186</v>
      </c>
      <c r="F105" s="203" t="s">
        <v>187</v>
      </c>
      <c r="G105" s="204" t="s">
        <v>155</v>
      </c>
      <c r="H105" s="205">
        <v>839</v>
      </c>
      <c r="I105" s="206"/>
      <c r="J105" s="207">
        <f>ROUND(I105*H105,2)</f>
        <v>0</v>
      </c>
      <c r="K105" s="203" t="s">
        <v>156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188</v>
      </c>
    </row>
    <row r="106" s="1" customFormat="1">
      <c r="B106" s="35"/>
      <c r="C106" s="36"/>
      <c r="D106" s="213" t="s">
        <v>159</v>
      </c>
      <c r="E106" s="36"/>
      <c r="F106" s="214" t="s">
        <v>189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" customFormat="1">
      <c r="B107" s="35"/>
      <c r="C107" s="36"/>
      <c r="D107" s="213" t="s">
        <v>161</v>
      </c>
      <c r="E107" s="36"/>
      <c r="F107" s="216" t="s">
        <v>190</v>
      </c>
      <c r="G107" s="36"/>
      <c r="H107" s="36"/>
      <c r="I107" s="127"/>
      <c r="J107" s="36"/>
      <c r="K107" s="36"/>
      <c r="L107" s="40"/>
      <c r="M107" s="215"/>
      <c r="N107" s="76"/>
      <c r="O107" s="76"/>
      <c r="P107" s="76"/>
      <c r="Q107" s="76"/>
      <c r="R107" s="76"/>
      <c r="S107" s="76"/>
      <c r="T107" s="77"/>
      <c r="AT107" s="14" t="s">
        <v>161</v>
      </c>
      <c r="AU107" s="14" t="s">
        <v>88</v>
      </c>
    </row>
    <row r="108" s="11" customFormat="1">
      <c r="B108" s="217"/>
      <c r="C108" s="218"/>
      <c r="D108" s="213" t="s">
        <v>163</v>
      </c>
      <c r="E108" s="219" t="s">
        <v>22</v>
      </c>
      <c r="F108" s="220" t="s">
        <v>328</v>
      </c>
      <c r="G108" s="218"/>
      <c r="H108" s="221">
        <v>839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88</v>
      </c>
      <c r="AV108" s="11" t="s">
        <v>88</v>
      </c>
      <c r="AW108" s="11" t="s">
        <v>38</v>
      </c>
      <c r="AX108" s="11" t="s">
        <v>23</v>
      </c>
      <c r="AY108" s="227" t="s">
        <v>150</v>
      </c>
    </row>
    <row r="109" s="10" customFormat="1" ht="22.8" customHeight="1">
      <c r="B109" s="185"/>
      <c r="C109" s="186"/>
      <c r="D109" s="187" t="s">
        <v>77</v>
      </c>
      <c r="E109" s="199" t="s">
        <v>191</v>
      </c>
      <c r="F109" s="199" t="s">
        <v>192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SUM(P110:P113)</f>
        <v>0</v>
      </c>
      <c r="Q109" s="193"/>
      <c r="R109" s="194">
        <f>SUM(R110:R113)</f>
        <v>0.93324000000000007</v>
      </c>
      <c r="S109" s="193"/>
      <c r="T109" s="195">
        <f>SUM(T110:T113)</f>
        <v>0</v>
      </c>
      <c r="AR109" s="196" t="s">
        <v>23</v>
      </c>
      <c r="AT109" s="197" t="s">
        <v>77</v>
      </c>
      <c r="AU109" s="197" t="s">
        <v>23</v>
      </c>
      <c r="AY109" s="196" t="s">
        <v>150</v>
      </c>
      <c r="BK109" s="198">
        <f>SUM(BK110:BK113)</f>
        <v>0</v>
      </c>
    </row>
    <row r="110" s="1" customFormat="1" ht="16.5" customHeight="1">
      <c r="B110" s="35"/>
      <c r="C110" s="201" t="s">
        <v>199</v>
      </c>
      <c r="D110" s="201" t="s">
        <v>152</v>
      </c>
      <c r="E110" s="202" t="s">
        <v>200</v>
      </c>
      <c r="F110" s="203" t="s">
        <v>201</v>
      </c>
      <c r="G110" s="204" t="s">
        <v>196</v>
      </c>
      <c r="H110" s="205">
        <v>3</v>
      </c>
      <c r="I110" s="206"/>
      <c r="J110" s="207">
        <f>ROUND(I110*H110,2)</f>
        <v>0</v>
      </c>
      <c r="K110" s="203" t="s">
        <v>22</v>
      </c>
      <c r="L110" s="40"/>
      <c r="M110" s="208" t="s">
        <v>22</v>
      </c>
      <c r="N110" s="209" t="s">
        <v>49</v>
      </c>
      <c r="O110" s="76"/>
      <c r="P110" s="210">
        <f>O110*H110</f>
        <v>0</v>
      </c>
      <c r="Q110" s="210">
        <v>0.31108000000000002</v>
      </c>
      <c r="R110" s="210">
        <f>Q110*H110</f>
        <v>0.93324000000000007</v>
      </c>
      <c r="S110" s="210">
        <v>0</v>
      </c>
      <c r="T110" s="211">
        <f>S110*H110</f>
        <v>0</v>
      </c>
      <c r="AR110" s="14" t="s">
        <v>157</v>
      </c>
      <c r="AT110" s="14" t="s">
        <v>152</v>
      </c>
      <c r="AU110" s="14" t="s">
        <v>88</v>
      </c>
      <c r="AY110" s="14" t="s">
        <v>150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23</v>
      </c>
      <c r="BK110" s="212">
        <f>ROUND(I110*H110,2)</f>
        <v>0</v>
      </c>
      <c r="BL110" s="14" t="s">
        <v>157</v>
      </c>
      <c r="BM110" s="14" t="s">
        <v>202</v>
      </c>
    </row>
    <row r="111" s="1" customFormat="1">
      <c r="B111" s="35"/>
      <c r="C111" s="36"/>
      <c r="D111" s="213" t="s">
        <v>159</v>
      </c>
      <c r="E111" s="36"/>
      <c r="F111" s="214" t="s">
        <v>203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159</v>
      </c>
      <c r="AU111" s="14" t="s">
        <v>88</v>
      </c>
    </row>
    <row r="112" s="1" customFormat="1">
      <c r="B112" s="35"/>
      <c r="C112" s="36"/>
      <c r="D112" s="213" t="s">
        <v>161</v>
      </c>
      <c r="E112" s="36"/>
      <c r="F112" s="216" t="s">
        <v>204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161</v>
      </c>
      <c r="AU112" s="14" t="s">
        <v>88</v>
      </c>
    </row>
    <row r="113" s="11" customFormat="1">
      <c r="B113" s="217"/>
      <c r="C113" s="218"/>
      <c r="D113" s="213" t="s">
        <v>163</v>
      </c>
      <c r="E113" s="219" t="s">
        <v>22</v>
      </c>
      <c r="F113" s="220" t="s">
        <v>173</v>
      </c>
      <c r="G113" s="218"/>
      <c r="H113" s="221">
        <v>3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88</v>
      </c>
      <c r="AV113" s="11" t="s">
        <v>88</v>
      </c>
      <c r="AW113" s="11" t="s">
        <v>38</v>
      </c>
      <c r="AX113" s="11" t="s">
        <v>23</v>
      </c>
      <c r="AY113" s="227" t="s">
        <v>150</v>
      </c>
    </row>
    <row r="114" s="10" customFormat="1" ht="22.8" customHeight="1">
      <c r="B114" s="185"/>
      <c r="C114" s="186"/>
      <c r="D114" s="187" t="s">
        <v>77</v>
      </c>
      <c r="E114" s="199" t="s">
        <v>206</v>
      </c>
      <c r="F114" s="199" t="s">
        <v>207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P115+SUM(P116:P131)</f>
        <v>0</v>
      </c>
      <c r="Q114" s="193"/>
      <c r="R114" s="194">
        <f>R115+SUM(R116:R131)</f>
        <v>0.00060000000000000006</v>
      </c>
      <c r="S114" s="193"/>
      <c r="T114" s="195">
        <f>T115+SUM(T116:T131)</f>
        <v>0</v>
      </c>
      <c r="AR114" s="196" t="s">
        <v>23</v>
      </c>
      <c r="AT114" s="197" t="s">
        <v>77</v>
      </c>
      <c r="AU114" s="197" t="s">
        <v>23</v>
      </c>
      <c r="AY114" s="196" t="s">
        <v>150</v>
      </c>
      <c r="BK114" s="198">
        <f>BK115+SUM(BK116:BK131)</f>
        <v>0</v>
      </c>
    </row>
    <row r="115" s="1" customFormat="1" ht="16.5" customHeight="1">
      <c r="B115" s="35"/>
      <c r="C115" s="201" t="s">
        <v>276</v>
      </c>
      <c r="D115" s="201" t="s">
        <v>152</v>
      </c>
      <c r="E115" s="202" t="s">
        <v>218</v>
      </c>
      <c r="F115" s="203" t="s">
        <v>219</v>
      </c>
      <c r="G115" s="204" t="s">
        <v>220</v>
      </c>
      <c r="H115" s="205">
        <v>10</v>
      </c>
      <c r="I115" s="206"/>
      <c r="J115" s="207">
        <f>ROUND(I115*H115,2)</f>
        <v>0</v>
      </c>
      <c r="K115" s="203" t="s">
        <v>156</v>
      </c>
      <c r="L115" s="40"/>
      <c r="M115" s="208" t="s">
        <v>22</v>
      </c>
      <c r="N115" s="209" t="s">
        <v>49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157</v>
      </c>
      <c r="AT115" s="14" t="s">
        <v>152</v>
      </c>
      <c r="AU115" s="14" t="s">
        <v>88</v>
      </c>
      <c r="AY115" s="14" t="s">
        <v>150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23</v>
      </c>
      <c r="BK115" s="212">
        <f>ROUND(I115*H115,2)</f>
        <v>0</v>
      </c>
      <c r="BL115" s="14" t="s">
        <v>157</v>
      </c>
      <c r="BM115" s="14" t="s">
        <v>330</v>
      </c>
    </row>
    <row r="116" s="1" customFormat="1">
      <c r="B116" s="35"/>
      <c r="C116" s="36"/>
      <c r="D116" s="213" t="s">
        <v>159</v>
      </c>
      <c r="E116" s="36"/>
      <c r="F116" s="214" t="s">
        <v>222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159</v>
      </c>
      <c r="AU116" s="14" t="s">
        <v>88</v>
      </c>
    </row>
    <row r="117" s="1" customFormat="1">
      <c r="B117" s="35"/>
      <c r="C117" s="36"/>
      <c r="D117" s="213" t="s">
        <v>161</v>
      </c>
      <c r="E117" s="36"/>
      <c r="F117" s="216" t="s">
        <v>223</v>
      </c>
      <c r="G117" s="36"/>
      <c r="H117" s="36"/>
      <c r="I117" s="127"/>
      <c r="J117" s="36"/>
      <c r="K117" s="36"/>
      <c r="L117" s="40"/>
      <c r="M117" s="215"/>
      <c r="N117" s="76"/>
      <c r="O117" s="76"/>
      <c r="P117" s="76"/>
      <c r="Q117" s="76"/>
      <c r="R117" s="76"/>
      <c r="S117" s="76"/>
      <c r="T117" s="77"/>
      <c r="AT117" s="14" t="s">
        <v>161</v>
      </c>
      <c r="AU117" s="14" t="s">
        <v>88</v>
      </c>
    </row>
    <row r="118" s="11" customFormat="1">
      <c r="B118" s="217"/>
      <c r="C118" s="218"/>
      <c r="D118" s="213" t="s">
        <v>163</v>
      </c>
      <c r="E118" s="219" t="s">
        <v>22</v>
      </c>
      <c r="F118" s="220" t="s">
        <v>28</v>
      </c>
      <c r="G118" s="218"/>
      <c r="H118" s="221">
        <v>10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88</v>
      </c>
      <c r="AV118" s="11" t="s">
        <v>88</v>
      </c>
      <c r="AW118" s="11" t="s">
        <v>38</v>
      </c>
      <c r="AX118" s="11" t="s">
        <v>23</v>
      </c>
      <c r="AY118" s="227" t="s">
        <v>150</v>
      </c>
    </row>
    <row r="119" s="1" customFormat="1" ht="16.5" customHeight="1">
      <c r="B119" s="35"/>
      <c r="C119" s="201" t="s">
        <v>205</v>
      </c>
      <c r="D119" s="201" t="s">
        <v>152</v>
      </c>
      <c r="E119" s="202" t="s">
        <v>231</v>
      </c>
      <c r="F119" s="203" t="s">
        <v>232</v>
      </c>
      <c r="G119" s="204" t="s">
        <v>220</v>
      </c>
      <c r="H119" s="205">
        <v>10</v>
      </c>
      <c r="I119" s="206"/>
      <c r="J119" s="207">
        <f>ROUND(I119*H119,2)</f>
        <v>0</v>
      </c>
      <c r="K119" s="203" t="s">
        <v>156</v>
      </c>
      <c r="L119" s="40"/>
      <c r="M119" s="208" t="s">
        <v>22</v>
      </c>
      <c r="N119" s="209" t="s">
        <v>49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157</v>
      </c>
      <c r="AT119" s="14" t="s">
        <v>152</v>
      </c>
      <c r="AU119" s="14" t="s">
        <v>88</v>
      </c>
      <c r="AY119" s="14" t="s">
        <v>150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157</v>
      </c>
      <c r="BM119" s="14" t="s">
        <v>233</v>
      </c>
    </row>
    <row r="120" s="1" customFormat="1">
      <c r="B120" s="35"/>
      <c r="C120" s="36"/>
      <c r="D120" s="213" t="s">
        <v>159</v>
      </c>
      <c r="E120" s="36"/>
      <c r="F120" s="214" t="s">
        <v>234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159</v>
      </c>
      <c r="AU120" s="14" t="s">
        <v>88</v>
      </c>
    </row>
    <row r="121" s="1" customFormat="1">
      <c r="B121" s="35"/>
      <c r="C121" s="36"/>
      <c r="D121" s="213" t="s">
        <v>161</v>
      </c>
      <c r="E121" s="36"/>
      <c r="F121" s="216" t="s">
        <v>235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161</v>
      </c>
      <c r="AU121" s="14" t="s">
        <v>88</v>
      </c>
    </row>
    <row r="122" s="11" customFormat="1">
      <c r="B122" s="217"/>
      <c r="C122" s="218"/>
      <c r="D122" s="213" t="s">
        <v>163</v>
      </c>
      <c r="E122" s="219" t="s">
        <v>22</v>
      </c>
      <c r="F122" s="220" t="s">
        <v>28</v>
      </c>
      <c r="G122" s="218"/>
      <c r="H122" s="221">
        <v>10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88</v>
      </c>
      <c r="AV122" s="11" t="s">
        <v>88</v>
      </c>
      <c r="AW122" s="11" t="s">
        <v>38</v>
      </c>
      <c r="AX122" s="11" t="s">
        <v>23</v>
      </c>
      <c r="AY122" s="227" t="s">
        <v>150</v>
      </c>
    </row>
    <row r="123" s="1" customFormat="1" ht="16.5" customHeight="1">
      <c r="B123" s="35"/>
      <c r="C123" s="201" t="s">
        <v>230</v>
      </c>
      <c r="D123" s="201" t="s">
        <v>152</v>
      </c>
      <c r="E123" s="202" t="s">
        <v>237</v>
      </c>
      <c r="F123" s="203" t="s">
        <v>238</v>
      </c>
      <c r="G123" s="204" t="s">
        <v>220</v>
      </c>
      <c r="H123" s="205">
        <v>10</v>
      </c>
      <c r="I123" s="206"/>
      <c r="J123" s="207">
        <f>ROUND(I123*H123,2)</f>
        <v>0</v>
      </c>
      <c r="K123" s="203" t="s">
        <v>156</v>
      </c>
      <c r="L123" s="40"/>
      <c r="M123" s="208" t="s">
        <v>22</v>
      </c>
      <c r="N123" s="209" t="s">
        <v>49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157</v>
      </c>
      <c r="AT123" s="14" t="s">
        <v>152</v>
      </c>
      <c r="AU123" s="14" t="s">
        <v>88</v>
      </c>
      <c r="AY123" s="14" t="s">
        <v>150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23</v>
      </c>
      <c r="BK123" s="212">
        <f>ROUND(I123*H123,2)</f>
        <v>0</v>
      </c>
      <c r="BL123" s="14" t="s">
        <v>157</v>
      </c>
      <c r="BM123" s="14" t="s">
        <v>239</v>
      </c>
    </row>
    <row r="124" s="1" customFormat="1">
      <c r="B124" s="35"/>
      <c r="C124" s="36"/>
      <c r="D124" s="213" t="s">
        <v>159</v>
      </c>
      <c r="E124" s="36"/>
      <c r="F124" s="214" t="s">
        <v>240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159</v>
      </c>
      <c r="AU124" s="14" t="s">
        <v>88</v>
      </c>
    </row>
    <row r="125" s="1" customFormat="1">
      <c r="B125" s="35"/>
      <c r="C125" s="36"/>
      <c r="D125" s="213" t="s">
        <v>161</v>
      </c>
      <c r="E125" s="36"/>
      <c r="F125" s="216" t="s">
        <v>241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161</v>
      </c>
      <c r="AU125" s="14" t="s">
        <v>88</v>
      </c>
    </row>
    <row r="126" s="11" customFormat="1">
      <c r="B126" s="217"/>
      <c r="C126" s="218"/>
      <c r="D126" s="213" t="s">
        <v>163</v>
      </c>
      <c r="E126" s="219" t="s">
        <v>22</v>
      </c>
      <c r="F126" s="220" t="s">
        <v>28</v>
      </c>
      <c r="G126" s="218"/>
      <c r="H126" s="221">
        <v>10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88</v>
      </c>
      <c r="AV126" s="11" t="s">
        <v>88</v>
      </c>
      <c r="AW126" s="11" t="s">
        <v>38</v>
      </c>
      <c r="AX126" s="11" t="s">
        <v>23</v>
      </c>
      <c r="AY126" s="227" t="s">
        <v>150</v>
      </c>
    </row>
    <row r="127" s="1" customFormat="1" ht="16.5" customHeight="1">
      <c r="B127" s="35"/>
      <c r="C127" s="201" t="s">
        <v>236</v>
      </c>
      <c r="D127" s="201" t="s">
        <v>152</v>
      </c>
      <c r="E127" s="202" t="s">
        <v>243</v>
      </c>
      <c r="F127" s="203" t="s">
        <v>244</v>
      </c>
      <c r="G127" s="204" t="s">
        <v>220</v>
      </c>
      <c r="H127" s="205">
        <v>10</v>
      </c>
      <c r="I127" s="206"/>
      <c r="J127" s="207">
        <f>ROUND(I127*H127,2)</f>
        <v>0</v>
      </c>
      <c r="K127" s="203" t="s">
        <v>156</v>
      </c>
      <c r="L127" s="40"/>
      <c r="M127" s="208" t="s">
        <v>22</v>
      </c>
      <c r="N127" s="209" t="s">
        <v>49</v>
      </c>
      <c r="O127" s="76"/>
      <c r="P127" s="210">
        <f>O127*H127</f>
        <v>0</v>
      </c>
      <c r="Q127" s="210">
        <v>6.0000000000000002E-05</v>
      </c>
      <c r="R127" s="210">
        <f>Q127*H127</f>
        <v>0.00060000000000000006</v>
      </c>
      <c r="S127" s="210">
        <v>0</v>
      </c>
      <c r="T127" s="211">
        <f>S127*H127</f>
        <v>0</v>
      </c>
      <c r="AR127" s="14" t="s">
        <v>157</v>
      </c>
      <c r="AT127" s="14" t="s">
        <v>152</v>
      </c>
      <c r="AU127" s="14" t="s">
        <v>88</v>
      </c>
      <c r="AY127" s="14" t="s">
        <v>150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23</v>
      </c>
      <c r="BK127" s="212">
        <f>ROUND(I127*H127,2)</f>
        <v>0</v>
      </c>
      <c r="BL127" s="14" t="s">
        <v>157</v>
      </c>
      <c r="BM127" s="14" t="s">
        <v>245</v>
      </c>
    </row>
    <row r="128" s="1" customFormat="1">
      <c r="B128" s="35"/>
      <c r="C128" s="36"/>
      <c r="D128" s="213" t="s">
        <v>159</v>
      </c>
      <c r="E128" s="36"/>
      <c r="F128" s="214" t="s">
        <v>246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159</v>
      </c>
      <c r="AU128" s="14" t="s">
        <v>88</v>
      </c>
    </row>
    <row r="129" s="1" customFormat="1">
      <c r="B129" s="35"/>
      <c r="C129" s="36"/>
      <c r="D129" s="213" t="s">
        <v>161</v>
      </c>
      <c r="E129" s="36"/>
      <c r="F129" s="216" t="s">
        <v>247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161</v>
      </c>
      <c r="AU129" s="14" t="s">
        <v>88</v>
      </c>
    </row>
    <row r="130" s="11" customFormat="1">
      <c r="B130" s="217"/>
      <c r="C130" s="218"/>
      <c r="D130" s="213" t="s">
        <v>163</v>
      </c>
      <c r="E130" s="219" t="s">
        <v>22</v>
      </c>
      <c r="F130" s="220" t="s">
        <v>28</v>
      </c>
      <c r="G130" s="218"/>
      <c r="H130" s="221">
        <v>10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88</v>
      </c>
      <c r="AV130" s="11" t="s">
        <v>88</v>
      </c>
      <c r="AW130" s="11" t="s">
        <v>38</v>
      </c>
      <c r="AX130" s="11" t="s">
        <v>78</v>
      </c>
      <c r="AY130" s="227" t="s">
        <v>150</v>
      </c>
    </row>
    <row r="131" s="10" customFormat="1" ht="20.88" customHeight="1">
      <c r="B131" s="185"/>
      <c r="C131" s="186"/>
      <c r="D131" s="187" t="s">
        <v>77</v>
      </c>
      <c r="E131" s="199" t="s">
        <v>248</v>
      </c>
      <c r="F131" s="199" t="s">
        <v>249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SUM(P132:P152)</f>
        <v>0</v>
      </c>
      <c r="Q131" s="193"/>
      <c r="R131" s="194">
        <f>SUM(R132:R152)</f>
        <v>0</v>
      </c>
      <c r="S131" s="193"/>
      <c r="T131" s="195">
        <f>SUM(T132:T152)</f>
        <v>0</v>
      </c>
      <c r="AR131" s="196" t="s">
        <v>23</v>
      </c>
      <c r="AT131" s="197" t="s">
        <v>77</v>
      </c>
      <c r="AU131" s="197" t="s">
        <v>88</v>
      </c>
      <c r="AY131" s="196" t="s">
        <v>150</v>
      </c>
      <c r="BK131" s="198">
        <f>SUM(BK132:BK152)</f>
        <v>0</v>
      </c>
    </row>
    <row r="132" s="1" customFormat="1" ht="16.5" customHeight="1">
      <c r="B132" s="35"/>
      <c r="C132" s="201" t="s">
        <v>242</v>
      </c>
      <c r="D132" s="201" t="s">
        <v>152</v>
      </c>
      <c r="E132" s="202" t="s">
        <v>250</v>
      </c>
      <c r="F132" s="203" t="s">
        <v>251</v>
      </c>
      <c r="G132" s="204" t="s">
        <v>252</v>
      </c>
      <c r="H132" s="205">
        <v>98</v>
      </c>
      <c r="I132" s="206"/>
      <c r="J132" s="207">
        <f>ROUND(I132*H132,2)</f>
        <v>0</v>
      </c>
      <c r="K132" s="203" t="s">
        <v>156</v>
      </c>
      <c r="L132" s="40"/>
      <c r="M132" s="208" t="s">
        <v>22</v>
      </c>
      <c r="N132" s="209" t="s">
        <v>49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157</v>
      </c>
      <c r="AT132" s="14" t="s">
        <v>152</v>
      </c>
      <c r="AU132" s="14" t="s">
        <v>173</v>
      </c>
      <c r="AY132" s="14" t="s">
        <v>150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23</v>
      </c>
      <c r="BK132" s="212">
        <f>ROUND(I132*H132,2)</f>
        <v>0</v>
      </c>
      <c r="BL132" s="14" t="s">
        <v>157</v>
      </c>
      <c r="BM132" s="14" t="s">
        <v>253</v>
      </c>
    </row>
    <row r="133" s="1" customFormat="1">
      <c r="B133" s="35"/>
      <c r="C133" s="36"/>
      <c r="D133" s="213" t="s">
        <v>159</v>
      </c>
      <c r="E133" s="36"/>
      <c r="F133" s="214" t="s">
        <v>254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159</v>
      </c>
      <c r="AU133" s="14" t="s">
        <v>173</v>
      </c>
    </row>
    <row r="134" s="1" customFormat="1">
      <c r="B134" s="35"/>
      <c r="C134" s="36"/>
      <c r="D134" s="213" t="s">
        <v>161</v>
      </c>
      <c r="E134" s="36"/>
      <c r="F134" s="216" t="s">
        <v>255</v>
      </c>
      <c r="G134" s="36"/>
      <c r="H134" s="36"/>
      <c r="I134" s="127"/>
      <c r="J134" s="36"/>
      <c r="K134" s="36"/>
      <c r="L134" s="40"/>
      <c r="M134" s="215"/>
      <c r="N134" s="76"/>
      <c r="O134" s="76"/>
      <c r="P134" s="76"/>
      <c r="Q134" s="76"/>
      <c r="R134" s="76"/>
      <c r="S134" s="76"/>
      <c r="T134" s="77"/>
      <c r="AT134" s="14" t="s">
        <v>161</v>
      </c>
      <c r="AU134" s="14" t="s">
        <v>173</v>
      </c>
    </row>
    <row r="135" s="1" customFormat="1">
      <c r="B135" s="35"/>
      <c r="C135" s="36"/>
      <c r="D135" s="213" t="s">
        <v>178</v>
      </c>
      <c r="E135" s="36"/>
      <c r="F135" s="216" t="s">
        <v>256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178</v>
      </c>
      <c r="AU135" s="14" t="s">
        <v>173</v>
      </c>
    </row>
    <row r="136" s="11" customFormat="1">
      <c r="B136" s="217"/>
      <c r="C136" s="218"/>
      <c r="D136" s="213" t="s">
        <v>163</v>
      </c>
      <c r="E136" s="219" t="s">
        <v>22</v>
      </c>
      <c r="F136" s="220" t="s">
        <v>257</v>
      </c>
      <c r="G136" s="218"/>
      <c r="H136" s="221">
        <v>98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163</v>
      </c>
      <c r="AU136" s="227" t="s">
        <v>173</v>
      </c>
      <c r="AV136" s="11" t="s">
        <v>88</v>
      </c>
      <c r="AW136" s="11" t="s">
        <v>38</v>
      </c>
      <c r="AX136" s="11" t="s">
        <v>78</v>
      </c>
      <c r="AY136" s="227" t="s">
        <v>150</v>
      </c>
    </row>
    <row r="137" s="1" customFormat="1" ht="16.5" customHeight="1">
      <c r="B137" s="35"/>
      <c r="C137" s="201" t="s">
        <v>8</v>
      </c>
      <c r="D137" s="201" t="s">
        <v>152</v>
      </c>
      <c r="E137" s="202" t="s">
        <v>259</v>
      </c>
      <c r="F137" s="203" t="s">
        <v>260</v>
      </c>
      <c r="G137" s="204" t="s">
        <v>252</v>
      </c>
      <c r="H137" s="205">
        <v>196</v>
      </c>
      <c r="I137" s="206"/>
      <c r="J137" s="207">
        <f>ROUND(I137*H137,2)</f>
        <v>0</v>
      </c>
      <c r="K137" s="203" t="s">
        <v>156</v>
      </c>
      <c r="L137" s="40"/>
      <c r="M137" s="208" t="s">
        <v>22</v>
      </c>
      <c r="N137" s="209" t="s">
        <v>49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157</v>
      </c>
      <c r="AT137" s="14" t="s">
        <v>152</v>
      </c>
      <c r="AU137" s="14" t="s">
        <v>173</v>
      </c>
      <c r="AY137" s="14" t="s">
        <v>150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23</v>
      </c>
      <c r="BK137" s="212">
        <f>ROUND(I137*H137,2)</f>
        <v>0</v>
      </c>
      <c r="BL137" s="14" t="s">
        <v>157</v>
      </c>
      <c r="BM137" s="14" t="s">
        <v>261</v>
      </c>
    </row>
    <row r="138" s="1" customFormat="1">
      <c r="B138" s="35"/>
      <c r="C138" s="36"/>
      <c r="D138" s="213" t="s">
        <v>159</v>
      </c>
      <c r="E138" s="36"/>
      <c r="F138" s="214" t="s">
        <v>262</v>
      </c>
      <c r="G138" s="36"/>
      <c r="H138" s="36"/>
      <c r="I138" s="127"/>
      <c r="J138" s="36"/>
      <c r="K138" s="36"/>
      <c r="L138" s="40"/>
      <c r="M138" s="215"/>
      <c r="N138" s="76"/>
      <c r="O138" s="76"/>
      <c r="P138" s="76"/>
      <c r="Q138" s="76"/>
      <c r="R138" s="76"/>
      <c r="S138" s="76"/>
      <c r="T138" s="77"/>
      <c r="AT138" s="14" t="s">
        <v>159</v>
      </c>
      <c r="AU138" s="14" t="s">
        <v>173</v>
      </c>
    </row>
    <row r="139" s="1" customFormat="1">
      <c r="B139" s="35"/>
      <c r="C139" s="36"/>
      <c r="D139" s="213" t="s">
        <v>161</v>
      </c>
      <c r="E139" s="36"/>
      <c r="F139" s="216" t="s">
        <v>255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161</v>
      </c>
      <c r="AU139" s="14" t="s">
        <v>173</v>
      </c>
    </row>
    <row r="140" s="11" customFormat="1">
      <c r="B140" s="217"/>
      <c r="C140" s="218"/>
      <c r="D140" s="213" t="s">
        <v>163</v>
      </c>
      <c r="E140" s="219" t="s">
        <v>22</v>
      </c>
      <c r="F140" s="220" t="s">
        <v>263</v>
      </c>
      <c r="G140" s="218"/>
      <c r="H140" s="221">
        <v>196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163</v>
      </c>
      <c r="AU140" s="227" t="s">
        <v>173</v>
      </c>
      <c r="AV140" s="11" t="s">
        <v>88</v>
      </c>
      <c r="AW140" s="11" t="s">
        <v>38</v>
      </c>
      <c r="AX140" s="11" t="s">
        <v>23</v>
      </c>
      <c r="AY140" s="227" t="s">
        <v>150</v>
      </c>
    </row>
    <row r="141" s="1" customFormat="1" ht="16.5" customHeight="1">
      <c r="B141" s="35"/>
      <c r="C141" s="201" t="s">
        <v>258</v>
      </c>
      <c r="D141" s="201" t="s">
        <v>152</v>
      </c>
      <c r="E141" s="202" t="s">
        <v>265</v>
      </c>
      <c r="F141" s="203" t="s">
        <v>266</v>
      </c>
      <c r="G141" s="204" t="s">
        <v>252</v>
      </c>
      <c r="H141" s="205">
        <v>0.10000000000000001</v>
      </c>
      <c r="I141" s="206"/>
      <c r="J141" s="207">
        <f>ROUND(I141*H141,2)</f>
        <v>0</v>
      </c>
      <c r="K141" s="203" t="s">
        <v>156</v>
      </c>
      <c r="L141" s="40"/>
      <c r="M141" s="208" t="s">
        <v>22</v>
      </c>
      <c r="N141" s="209" t="s">
        <v>49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157</v>
      </c>
      <c r="AT141" s="14" t="s">
        <v>152</v>
      </c>
      <c r="AU141" s="14" t="s">
        <v>173</v>
      </c>
      <c r="AY141" s="14" t="s">
        <v>150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23</v>
      </c>
      <c r="BK141" s="212">
        <f>ROUND(I141*H141,2)</f>
        <v>0</v>
      </c>
      <c r="BL141" s="14" t="s">
        <v>157</v>
      </c>
      <c r="BM141" s="14" t="s">
        <v>267</v>
      </c>
    </row>
    <row r="142" s="1" customFormat="1">
      <c r="B142" s="35"/>
      <c r="C142" s="36"/>
      <c r="D142" s="213" t="s">
        <v>159</v>
      </c>
      <c r="E142" s="36"/>
      <c r="F142" s="214" t="s">
        <v>268</v>
      </c>
      <c r="G142" s="36"/>
      <c r="H142" s="36"/>
      <c r="I142" s="127"/>
      <c r="J142" s="36"/>
      <c r="K142" s="36"/>
      <c r="L142" s="40"/>
      <c r="M142" s="215"/>
      <c r="N142" s="76"/>
      <c r="O142" s="76"/>
      <c r="P142" s="76"/>
      <c r="Q142" s="76"/>
      <c r="R142" s="76"/>
      <c r="S142" s="76"/>
      <c r="T142" s="77"/>
      <c r="AT142" s="14" t="s">
        <v>159</v>
      </c>
      <c r="AU142" s="14" t="s">
        <v>173</v>
      </c>
    </row>
    <row r="143" s="1" customFormat="1">
      <c r="B143" s="35"/>
      <c r="C143" s="36"/>
      <c r="D143" s="213" t="s">
        <v>161</v>
      </c>
      <c r="E143" s="36"/>
      <c r="F143" s="216" t="s">
        <v>255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161</v>
      </c>
      <c r="AU143" s="14" t="s">
        <v>173</v>
      </c>
    </row>
    <row r="144" s="11" customFormat="1">
      <c r="B144" s="217"/>
      <c r="C144" s="218"/>
      <c r="D144" s="213" t="s">
        <v>163</v>
      </c>
      <c r="E144" s="219" t="s">
        <v>22</v>
      </c>
      <c r="F144" s="220" t="s">
        <v>18</v>
      </c>
      <c r="G144" s="218"/>
      <c r="H144" s="221">
        <v>0.10000000000000001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163</v>
      </c>
      <c r="AU144" s="227" t="s">
        <v>173</v>
      </c>
      <c r="AV144" s="11" t="s">
        <v>88</v>
      </c>
      <c r="AW144" s="11" t="s">
        <v>38</v>
      </c>
      <c r="AX144" s="11" t="s">
        <v>23</v>
      </c>
      <c r="AY144" s="227" t="s">
        <v>150</v>
      </c>
    </row>
    <row r="145" s="1" customFormat="1" ht="16.5" customHeight="1">
      <c r="B145" s="35"/>
      <c r="C145" s="201" t="s">
        <v>264</v>
      </c>
      <c r="D145" s="201" t="s">
        <v>152</v>
      </c>
      <c r="E145" s="202" t="s">
        <v>270</v>
      </c>
      <c r="F145" s="203" t="s">
        <v>271</v>
      </c>
      <c r="G145" s="204" t="s">
        <v>252</v>
      </c>
      <c r="H145" s="205">
        <v>0.20000000000000001</v>
      </c>
      <c r="I145" s="206"/>
      <c r="J145" s="207">
        <f>ROUND(I145*H145,2)</f>
        <v>0</v>
      </c>
      <c r="K145" s="203" t="s">
        <v>22</v>
      </c>
      <c r="L145" s="40"/>
      <c r="M145" s="208" t="s">
        <v>22</v>
      </c>
      <c r="N145" s="209" t="s">
        <v>49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157</v>
      </c>
      <c r="AT145" s="14" t="s">
        <v>152</v>
      </c>
      <c r="AU145" s="14" t="s">
        <v>173</v>
      </c>
      <c r="AY145" s="14" t="s">
        <v>150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23</v>
      </c>
      <c r="BK145" s="212">
        <f>ROUND(I145*H145,2)</f>
        <v>0</v>
      </c>
      <c r="BL145" s="14" t="s">
        <v>157</v>
      </c>
      <c r="BM145" s="14" t="s">
        <v>272</v>
      </c>
    </row>
    <row r="146" s="1" customFormat="1">
      <c r="B146" s="35"/>
      <c r="C146" s="36"/>
      <c r="D146" s="213" t="s">
        <v>159</v>
      </c>
      <c r="E146" s="36"/>
      <c r="F146" s="214" t="s">
        <v>273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159</v>
      </c>
      <c r="AU146" s="14" t="s">
        <v>173</v>
      </c>
    </row>
    <row r="147" s="1" customFormat="1">
      <c r="B147" s="35"/>
      <c r="C147" s="36"/>
      <c r="D147" s="213" t="s">
        <v>178</v>
      </c>
      <c r="E147" s="36"/>
      <c r="F147" s="216" t="s">
        <v>274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178</v>
      </c>
      <c r="AU147" s="14" t="s">
        <v>173</v>
      </c>
    </row>
    <row r="148" s="11" customFormat="1">
      <c r="B148" s="217"/>
      <c r="C148" s="218"/>
      <c r="D148" s="213" t="s">
        <v>163</v>
      </c>
      <c r="E148" s="219" t="s">
        <v>22</v>
      </c>
      <c r="F148" s="220" t="s">
        <v>331</v>
      </c>
      <c r="G148" s="218"/>
      <c r="H148" s="221">
        <v>0.20000000000000001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163</v>
      </c>
      <c r="AU148" s="227" t="s">
        <v>173</v>
      </c>
      <c r="AV148" s="11" t="s">
        <v>88</v>
      </c>
      <c r="AW148" s="11" t="s">
        <v>38</v>
      </c>
      <c r="AX148" s="11" t="s">
        <v>78</v>
      </c>
      <c r="AY148" s="227" t="s">
        <v>150</v>
      </c>
    </row>
    <row r="149" s="1" customFormat="1" ht="16.5" customHeight="1">
      <c r="B149" s="35"/>
      <c r="C149" s="201" t="s">
        <v>269</v>
      </c>
      <c r="D149" s="201" t="s">
        <v>152</v>
      </c>
      <c r="E149" s="202" t="s">
        <v>277</v>
      </c>
      <c r="F149" s="203" t="s">
        <v>278</v>
      </c>
      <c r="G149" s="204" t="s">
        <v>252</v>
      </c>
      <c r="H149" s="205">
        <v>1</v>
      </c>
      <c r="I149" s="206"/>
      <c r="J149" s="207">
        <f>ROUND(I149*H149,2)</f>
        <v>0</v>
      </c>
      <c r="K149" s="203" t="s">
        <v>156</v>
      </c>
      <c r="L149" s="40"/>
      <c r="M149" s="208" t="s">
        <v>22</v>
      </c>
      <c r="N149" s="209" t="s">
        <v>49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157</v>
      </c>
      <c r="AT149" s="14" t="s">
        <v>152</v>
      </c>
      <c r="AU149" s="14" t="s">
        <v>173</v>
      </c>
      <c r="AY149" s="14" t="s">
        <v>150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23</v>
      </c>
      <c r="BK149" s="212">
        <f>ROUND(I149*H149,2)</f>
        <v>0</v>
      </c>
      <c r="BL149" s="14" t="s">
        <v>157</v>
      </c>
      <c r="BM149" s="14" t="s">
        <v>279</v>
      </c>
    </row>
    <row r="150" s="1" customFormat="1">
      <c r="B150" s="35"/>
      <c r="C150" s="36"/>
      <c r="D150" s="213" t="s">
        <v>159</v>
      </c>
      <c r="E150" s="36"/>
      <c r="F150" s="214" t="s">
        <v>280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159</v>
      </c>
      <c r="AU150" s="14" t="s">
        <v>173</v>
      </c>
    </row>
    <row r="151" s="1" customFormat="1">
      <c r="B151" s="35"/>
      <c r="C151" s="36"/>
      <c r="D151" s="213" t="s">
        <v>161</v>
      </c>
      <c r="E151" s="36"/>
      <c r="F151" s="216" t="s">
        <v>281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161</v>
      </c>
      <c r="AU151" s="14" t="s">
        <v>173</v>
      </c>
    </row>
    <row r="152" s="11" customFormat="1">
      <c r="B152" s="217"/>
      <c r="C152" s="218"/>
      <c r="D152" s="213" t="s">
        <v>163</v>
      </c>
      <c r="E152" s="219" t="s">
        <v>22</v>
      </c>
      <c r="F152" s="220" t="s">
        <v>23</v>
      </c>
      <c r="G152" s="218"/>
      <c r="H152" s="221">
        <v>1</v>
      </c>
      <c r="I152" s="222"/>
      <c r="J152" s="218"/>
      <c r="K152" s="218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7" t="s">
        <v>163</v>
      </c>
      <c r="AU152" s="227" t="s">
        <v>173</v>
      </c>
      <c r="AV152" s="11" t="s">
        <v>88</v>
      </c>
      <c r="AW152" s="11" t="s">
        <v>38</v>
      </c>
      <c r="AX152" s="11" t="s">
        <v>78</v>
      </c>
      <c r="AY152" s="227" t="s">
        <v>150</v>
      </c>
    </row>
    <row r="153" s="1" customFormat="1" ht="6.96" customHeight="1">
      <c r="B153" s="54"/>
      <c r="C153" s="55"/>
      <c r="D153" s="55"/>
      <c r="E153" s="55"/>
      <c r="F153" s="55"/>
      <c r="G153" s="55"/>
      <c r="H153" s="55"/>
      <c r="I153" s="151"/>
      <c r="J153" s="55"/>
      <c r="K153" s="55"/>
      <c r="L153" s="40"/>
    </row>
  </sheetData>
  <sheetProtection sheet="1" autoFilter="0" formatColumns="0" formatRows="0" objects="1" scenarios="1" spinCount="100000" saltValue="nhVRybWEIwToYahuoSDV9RcIImRAGs19H1W7w712+vVJn9YohLMSGSNMBzNYKTgPSR+HHzcT/CDlbrbMuwuOeg==" hashValue="ZlkhFy2E/kj2FvYy86y/+FLCG/DaElCc6gV0HUtaKRPXDaBFj4S4kC7So5ITt8je1hp3k2/3D8E9Pwcm87c6RQ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97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332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ROUND((SUM(BE85:BE152)),  2)</f>
        <v>0</v>
      </c>
      <c r="I33" s="140">
        <v>0.20999999999999999</v>
      </c>
      <c r="J33" s="139">
        <f>ROUND(((SUM(BE85:BE152))*I33),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ROUND((SUM(BF85:BF152)),  2)</f>
        <v>0</v>
      </c>
      <c r="I34" s="140">
        <v>0.14999999999999999</v>
      </c>
      <c r="J34" s="139">
        <f>ROUND(((SUM(BF85:BF152))*I34),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ROUND((SUM(BG85:BG152)),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ROUND((SUM(BH85:BH152)),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ROUND((SUM(BI85:BI152)),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86.4 - ulice Štitárská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J109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J114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J131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86.4 - ulice Štitárská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1.3406800000000001</v>
      </c>
      <c r="S85" s="88"/>
      <c r="T85" s="183">
        <f>T86</f>
        <v>134.536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P87+P96+P109+P114</f>
        <v>0</v>
      </c>
      <c r="Q86" s="193"/>
      <c r="R86" s="194">
        <f>R87+R96+R109+R114</f>
        <v>1.3406800000000001</v>
      </c>
      <c r="S86" s="193"/>
      <c r="T86" s="195">
        <f>T87+T96+T109+T114</f>
        <v>134.536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BK87+BK96+BK109+BK114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0.094320000000000001</v>
      </c>
      <c r="S87" s="193"/>
      <c r="T87" s="195">
        <f>SUM(T88:T95)</f>
        <v>134.536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4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0.39200000000000002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157</v>
      </c>
      <c r="G91" s="218"/>
      <c r="H91" s="221">
        <v>4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1048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0.094320000000000001</v>
      </c>
      <c r="S92" s="210">
        <v>0.128</v>
      </c>
      <c r="T92" s="211">
        <f>S92*H92</f>
        <v>134.14400000000001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333</v>
      </c>
      <c r="G95" s="218"/>
      <c r="H95" s="221">
        <v>1048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</v>
      </c>
      <c r="S96" s="193"/>
      <c r="T96" s="195">
        <f>SUM(T97:T108)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SUM(BK97:BK108)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30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334</v>
      </c>
      <c r="G100" s="218"/>
      <c r="H100" s="221">
        <v>30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1048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335</v>
      </c>
      <c r="G104" s="218"/>
      <c r="H104" s="221">
        <v>1048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186</v>
      </c>
      <c r="F105" s="203" t="s">
        <v>187</v>
      </c>
      <c r="G105" s="204" t="s">
        <v>155</v>
      </c>
      <c r="H105" s="205">
        <v>1048</v>
      </c>
      <c r="I105" s="206"/>
      <c r="J105" s="207">
        <f>ROUND(I105*H105,2)</f>
        <v>0</v>
      </c>
      <c r="K105" s="203" t="s">
        <v>156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188</v>
      </c>
    </row>
    <row r="106" s="1" customFormat="1">
      <c r="B106" s="35"/>
      <c r="C106" s="36"/>
      <c r="D106" s="213" t="s">
        <v>159</v>
      </c>
      <c r="E106" s="36"/>
      <c r="F106" s="214" t="s">
        <v>189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" customFormat="1">
      <c r="B107" s="35"/>
      <c r="C107" s="36"/>
      <c r="D107" s="213" t="s">
        <v>161</v>
      </c>
      <c r="E107" s="36"/>
      <c r="F107" s="216" t="s">
        <v>190</v>
      </c>
      <c r="G107" s="36"/>
      <c r="H107" s="36"/>
      <c r="I107" s="127"/>
      <c r="J107" s="36"/>
      <c r="K107" s="36"/>
      <c r="L107" s="40"/>
      <c r="M107" s="215"/>
      <c r="N107" s="76"/>
      <c r="O107" s="76"/>
      <c r="P107" s="76"/>
      <c r="Q107" s="76"/>
      <c r="R107" s="76"/>
      <c r="S107" s="76"/>
      <c r="T107" s="77"/>
      <c r="AT107" s="14" t="s">
        <v>161</v>
      </c>
      <c r="AU107" s="14" t="s">
        <v>88</v>
      </c>
    </row>
    <row r="108" s="11" customFormat="1">
      <c r="B108" s="217"/>
      <c r="C108" s="218"/>
      <c r="D108" s="213" t="s">
        <v>163</v>
      </c>
      <c r="E108" s="219" t="s">
        <v>22</v>
      </c>
      <c r="F108" s="220" t="s">
        <v>335</v>
      </c>
      <c r="G108" s="218"/>
      <c r="H108" s="221">
        <v>1048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88</v>
      </c>
      <c r="AV108" s="11" t="s">
        <v>88</v>
      </c>
      <c r="AW108" s="11" t="s">
        <v>38</v>
      </c>
      <c r="AX108" s="11" t="s">
        <v>23</v>
      </c>
      <c r="AY108" s="227" t="s">
        <v>150</v>
      </c>
    </row>
    <row r="109" s="10" customFormat="1" ht="22.8" customHeight="1">
      <c r="B109" s="185"/>
      <c r="C109" s="186"/>
      <c r="D109" s="187" t="s">
        <v>77</v>
      </c>
      <c r="E109" s="199" t="s">
        <v>191</v>
      </c>
      <c r="F109" s="199" t="s">
        <v>192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SUM(P110:P113)</f>
        <v>0</v>
      </c>
      <c r="Q109" s="193"/>
      <c r="R109" s="194">
        <f>SUM(R110:R113)</f>
        <v>1.2443200000000001</v>
      </c>
      <c r="S109" s="193"/>
      <c r="T109" s="195">
        <f>SUM(T110:T113)</f>
        <v>0</v>
      </c>
      <c r="AR109" s="196" t="s">
        <v>23</v>
      </c>
      <c r="AT109" s="197" t="s">
        <v>77</v>
      </c>
      <c r="AU109" s="197" t="s">
        <v>23</v>
      </c>
      <c r="AY109" s="196" t="s">
        <v>150</v>
      </c>
      <c r="BK109" s="198">
        <f>SUM(BK110:BK113)</f>
        <v>0</v>
      </c>
    </row>
    <row r="110" s="1" customFormat="1" ht="16.5" customHeight="1">
      <c r="B110" s="35"/>
      <c r="C110" s="201" t="s">
        <v>193</v>
      </c>
      <c r="D110" s="201" t="s">
        <v>152</v>
      </c>
      <c r="E110" s="202" t="s">
        <v>200</v>
      </c>
      <c r="F110" s="203" t="s">
        <v>201</v>
      </c>
      <c r="G110" s="204" t="s">
        <v>196</v>
      </c>
      <c r="H110" s="205">
        <v>4</v>
      </c>
      <c r="I110" s="206"/>
      <c r="J110" s="207">
        <f>ROUND(I110*H110,2)</f>
        <v>0</v>
      </c>
      <c r="K110" s="203" t="s">
        <v>22</v>
      </c>
      <c r="L110" s="40"/>
      <c r="M110" s="208" t="s">
        <v>22</v>
      </c>
      <c r="N110" s="209" t="s">
        <v>49</v>
      </c>
      <c r="O110" s="76"/>
      <c r="P110" s="210">
        <f>O110*H110</f>
        <v>0</v>
      </c>
      <c r="Q110" s="210">
        <v>0.31108000000000002</v>
      </c>
      <c r="R110" s="210">
        <f>Q110*H110</f>
        <v>1.2443200000000001</v>
      </c>
      <c r="S110" s="210">
        <v>0</v>
      </c>
      <c r="T110" s="211">
        <f>S110*H110</f>
        <v>0</v>
      </c>
      <c r="AR110" s="14" t="s">
        <v>157</v>
      </c>
      <c r="AT110" s="14" t="s">
        <v>152</v>
      </c>
      <c r="AU110" s="14" t="s">
        <v>88</v>
      </c>
      <c r="AY110" s="14" t="s">
        <v>150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23</v>
      </c>
      <c r="BK110" s="212">
        <f>ROUND(I110*H110,2)</f>
        <v>0</v>
      </c>
      <c r="BL110" s="14" t="s">
        <v>157</v>
      </c>
      <c r="BM110" s="14" t="s">
        <v>202</v>
      </c>
    </row>
    <row r="111" s="1" customFormat="1">
      <c r="B111" s="35"/>
      <c r="C111" s="36"/>
      <c r="D111" s="213" t="s">
        <v>159</v>
      </c>
      <c r="E111" s="36"/>
      <c r="F111" s="214" t="s">
        <v>203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159</v>
      </c>
      <c r="AU111" s="14" t="s">
        <v>88</v>
      </c>
    </row>
    <row r="112" s="1" customFormat="1">
      <c r="B112" s="35"/>
      <c r="C112" s="36"/>
      <c r="D112" s="213" t="s">
        <v>161</v>
      </c>
      <c r="E112" s="36"/>
      <c r="F112" s="216" t="s">
        <v>204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161</v>
      </c>
      <c r="AU112" s="14" t="s">
        <v>88</v>
      </c>
    </row>
    <row r="113" s="11" customFormat="1">
      <c r="B113" s="217"/>
      <c r="C113" s="218"/>
      <c r="D113" s="213" t="s">
        <v>163</v>
      </c>
      <c r="E113" s="219" t="s">
        <v>22</v>
      </c>
      <c r="F113" s="220" t="s">
        <v>157</v>
      </c>
      <c r="G113" s="218"/>
      <c r="H113" s="221">
        <v>4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88</v>
      </c>
      <c r="AV113" s="11" t="s">
        <v>88</v>
      </c>
      <c r="AW113" s="11" t="s">
        <v>38</v>
      </c>
      <c r="AX113" s="11" t="s">
        <v>23</v>
      </c>
      <c r="AY113" s="227" t="s">
        <v>150</v>
      </c>
    </row>
    <row r="114" s="10" customFormat="1" ht="22.8" customHeight="1">
      <c r="B114" s="185"/>
      <c r="C114" s="186"/>
      <c r="D114" s="187" t="s">
        <v>77</v>
      </c>
      <c r="E114" s="199" t="s">
        <v>206</v>
      </c>
      <c r="F114" s="199" t="s">
        <v>207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P115+SUM(P116:P131)</f>
        <v>0</v>
      </c>
      <c r="Q114" s="193"/>
      <c r="R114" s="194">
        <f>R115+SUM(R116:R131)</f>
        <v>0.0020400000000000001</v>
      </c>
      <c r="S114" s="193"/>
      <c r="T114" s="195">
        <f>T115+SUM(T116:T131)</f>
        <v>0</v>
      </c>
      <c r="AR114" s="196" t="s">
        <v>23</v>
      </c>
      <c r="AT114" s="197" t="s">
        <v>77</v>
      </c>
      <c r="AU114" s="197" t="s">
        <v>23</v>
      </c>
      <c r="AY114" s="196" t="s">
        <v>150</v>
      </c>
      <c r="BK114" s="198">
        <f>BK115+SUM(BK116:BK131)</f>
        <v>0</v>
      </c>
    </row>
    <row r="115" s="1" customFormat="1" ht="16.5" customHeight="1">
      <c r="B115" s="35"/>
      <c r="C115" s="201" t="s">
        <v>199</v>
      </c>
      <c r="D115" s="201" t="s">
        <v>152</v>
      </c>
      <c r="E115" s="202" t="s">
        <v>218</v>
      </c>
      <c r="F115" s="203" t="s">
        <v>219</v>
      </c>
      <c r="G115" s="204" t="s">
        <v>220</v>
      </c>
      <c r="H115" s="205">
        <v>34</v>
      </c>
      <c r="I115" s="206"/>
      <c r="J115" s="207">
        <f>ROUND(I115*H115,2)</f>
        <v>0</v>
      </c>
      <c r="K115" s="203" t="s">
        <v>156</v>
      </c>
      <c r="L115" s="40"/>
      <c r="M115" s="208" t="s">
        <v>22</v>
      </c>
      <c r="N115" s="209" t="s">
        <v>49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157</v>
      </c>
      <c r="AT115" s="14" t="s">
        <v>152</v>
      </c>
      <c r="AU115" s="14" t="s">
        <v>88</v>
      </c>
      <c r="AY115" s="14" t="s">
        <v>150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23</v>
      </c>
      <c r="BK115" s="212">
        <f>ROUND(I115*H115,2)</f>
        <v>0</v>
      </c>
      <c r="BL115" s="14" t="s">
        <v>157</v>
      </c>
      <c r="BM115" s="14" t="s">
        <v>336</v>
      </c>
    </row>
    <row r="116" s="1" customFormat="1">
      <c r="B116" s="35"/>
      <c r="C116" s="36"/>
      <c r="D116" s="213" t="s">
        <v>159</v>
      </c>
      <c r="E116" s="36"/>
      <c r="F116" s="214" t="s">
        <v>222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159</v>
      </c>
      <c r="AU116" s="14" t="s">
        <v>88</v>
      </c>
    </row>
    <row r="117" s="1" customFormat="1">
      <c r="B117" s="35"/>
      <c r="C117" s="36"/>
      <c r="D117" s="213" t="s">
        <v>161</v>
      </c>
      <c r="E117" s="36"/>
      <c r="F117" s="216" t="s">
        <v>223</v>
      </c>
      <c r="G117" s="36"/>
      <c r="H117" s="36"/>
      <c r="I117" s="127"/>
      <c r="J117" s="36"/>
      <c r="K117" s="36"/>
      <c r="L117" s="40"/>
      <c r="M117" s="215"/>
      <c r="N117" s="76"/>
      <c r="O117" s="76"/>
      <c r="P117" s="76"/>
      <c r="Q117" s="76"/>
      <c r="R117" s="76"/>
      <c r="S117" s="76"/>
      <c r="T117" s="77"/>
      <c r="AT117" s="14" t="s">
        <v>161</v>
      </c>
      <c r="AU117" s="14" t="s">
        <v>88</v>
      </c>
    </row>
    <row r="118" s="11" customFormat="1">
      <c r="B118" s="217"/>
      <c r="C118" s="218"/>
      <c r="D118" s="213" t="s">
        <v>163</v>
      </c>
      <c r="E118" s="219" t="s">
        <v>22</v>
      </c>
      <c r="F118" s="220" t="s">
        <v>337</v>
      </c>
      <c r="G118" s="218"/>
      <c r="H118" s="221">
        <v>34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88</v>
      </c>
      <c r="AV118" s="11" t="s">
        <v>88</v>
      </c>
      <c r="AW118" s="11" t="s">
        <v>38</v>
      </c>
      <c r="AX118" s="11" t="s">
        <v>23</v>
      </c>
      <c r="AY118" s="227" t="s">
        <v>150</v>
      </c>
    </row>
    <row r="119" s="1" customFormat="1" ht="16.5" customHeight="1">
      <c r="B119" s="35"/>
      <c r="C119" s="201" t="s">
        <v>191</v>
      </c>
      <c r="D119" s="201" t="s">
        <v>152</v>
      </c>
      <c r="E119" s="202" t="s">
        <v>231</v>
      </c>
      <c r="F119" s="203" t="s">
        <v>232</v>
      </c>
      <c r="G119" s="204" t="s">
        <v>220</v>
      </c>
      <c r="H119" s="205">
        <v>34</v>
      </c>
      <c r="I119" s="206"/>
      <c r="J119" s="207">
        <f>ROUND(I119*H119,2)</f>
        <v>0</v>
      </c>
      <c r="K119" s="203" t="s">
        <v>156</v>
      </c>
      <c r="L119" s="40"/>
      <c r="M119" s="208" t="s">
        <v>22</v>
      </c>
      <c r="N119" s="209" t="s">
        <v>49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157</v>
      </c>
      <c r="AT119" s="14" t="s">
        <v>152</v>
      </c>
      <c r="AU119" s="14" t="s">
        <v>88</v>
      </c>
      <c r="AY119" s="14" t="s">
        <v>150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157</v>
      </c>
      <c r="BM119" s="14" t="s">
        <v>233</v>
      </c>
    </row>
    <row r="120" s="1" customFormat="1">
      <c r="B120" s="35"/>
      <c r="C120" s="36"/>
      <c r="D120" s="213" t="s">
        <v>159</v>
      </c>
      <c r="E120" s="36"/>
      <c r="F120" s="214" t="s">
        <v>234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159</v>
      </c>
      <c r="AU120" s="14" t="s">
        <v>88</v>
      </c>
    </row>
    <row r="121" s="1" customFormat="1">
      <c r="B121" s="35"/>
      <c r="C121" s="36"/>
      <c r="D121" s="213" t="s">
        <v>161</v>
      </c>
      <c r="E121" s="36"/>
      <c r="F121" s="216" t="s">
        <v>235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161</v>
      </c>
      <c r="AU121" s="14" t="s">
        <v>88</v>
      </c>
    </row>
    <row r="122" s="11" customFormat="1">
      <c r="B122" s="217"/>
      <c r="C122" s="218"/>
      <c r="D122" s="213" t="s">
        <v>163</v>
      </c>
      <c r="E122" s="219" t="s">
        <v>22</v>
      </c>
      <c r="F122" s="220" t="s">
        <v>337</v>
      </c>
      <c r="G122" s="218"/>
      <c r="H122" s="221">
        <v>34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88</v>
      </c>
      <c r="AV122" s="11" t="s">
        <v>88</v>
      </c>
      <c r="AW122" s="11" t="s">
        <v>38</v>
      </c>
      <c r="AX122" s="11" t="s">
        <v>23</v>
      </c>
      <c r="AY122" s="227" t="s">
        <v>150</v>
      </c>
    </row>
    <row r="123" s="1" customFormat="1" ht="16.5" customHeight="1">
      <c r="B123" s="35"/>
      <c r="C123" s="201" t="s">
        <v>206</v>
      </c>
      <c r="D123" s="201" t="s">
        <v>152</v>
      </c>
      <c r="E123" s="202" t="s">
        <v>237</v>
      </c>
      <c r="F123" s="203" t="s">
        <v>238</v>
      </c>
      <c r="G123" s="204" t="s">
        <v>220</v>
      </c>
      <c r="H123" s="205">
        <v>34</v>
      </c>
      <c r="I123" s="206"/>
      <c r="J123" s="207">
        <f>ROUND(I123*H123,2)</f>
        <v>0</v>
      </c>
      <c r="K123" s="203" t="s">
        <v>156</v>
      </c>
      <c r="L123" s="40"/>
      <c r="M123" s="208" t="s">
        <v>22</v>
      </c>
      <c r="N123" s="209" t="s">
        <v>49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157</v>
      </c>
      <c r="AT123" s="14" t="s">
        <v>152</v>
      </c>
      <c r="AU123" s="14" t="s">
        <v>88</v>
      </c>
      <c r="AY123" s="14" t="s">
        <v>150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23</v>
      </c>
      <c r="BK123" s="212">
        <f>ROUND(I123*H123,2)</f>
        <v>0</v>
      </c>
      <c r="BL123" s="14" t="s">
        <v>157</v>
      </c>
      <c r="BM123" s="14" t="s">
        <v>239</v>
      </c>
    </row>
    <row r="124" s="1" customFormat="1">
      <c r="B124" s="35"/>
      <c r="C124" s="36"/>
      <c r="D124" s="213" t="s">
        <v>159</v>
      </c>
      <c r="E124" s="36"/>
      <c r="F124" s="214" t="s">
        <v>240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159</v>
      </c>
      <c r="AU124" s="14" t="s">
        <v>88</v>
      </c>
    </row>
    <row r="125" s="1" customFormat="1">
      <c r="B125" s="35"/>
      <c r="C125" s="36"/>
      <c r="D125" s="213" t="s">
        <v>161</v>
      </c>
      <c r="E125" s="36"/>
      <c r="F125" s="216" t="s">
        <v>241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161</v>
      </c>
      <c r="AU125" s="14" t="s">
        <v>88</v>
      </c>
    </row>
    <row r="126" s="11" customFormat="1">
      <c r="B126" s="217"/>
      <c r="C126" s="218"/>
      <c r="D126" s="213" t="s">
        <v>163</v>
      </c>
      <c r="E126" s="219" t="s">
        <v>22</v>
      </c>
      <c r="F126" s="220" t="s">
        <v>337</v>
      </c>
      <c r="G126" s="218"/>
      <c r="H126" s="221">
        <v>34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88</v>
      </c>
      <c r="AV126" s="11" t="s">
        <v>88</v>
      </c>
      <c r="AW126" s="11" t="s">
        <v>38</v>
      </c>
      <c r="AX126" s="11" t="s">
        <v>23</v>
      </c>
      <c r="AY126" s="227" t="s">
        <v>150</v>
      </c>
    </row>
    <row r="127" s="1" customFormat="1" ht="16.5" customHeight="1">
      <c r="B127" s="35"/>
      <c r="C127" s="201" t="s">
        <v>28</v>
      </c>
      <c r="D127" s="201" t="s">
        <v>152</v>
      </c>
      <c r="E127" s="202" t="s">
        <v>243</v>
      </c>
      <c r="F127" s="203" t="s">
        <v>244</v>
      </c>
      <c r="G127" s="204" t="s">
        <v>220</v>
      </c>
      <c r="H127" s="205">
        <v>34</v>
      </c>
      <c r="I127" s="206"/>
      <c r="J127" s="207">
        <f>ROUND(I127*H127,2)</f>
        <v>0</v>
      </c>
      <c r="K127" s="203" t="s">
        <v>156</v>
      </c>
      <c r="L127" s="40"/>
      <c r="M127" s="208" t="s">
        <v>22</v>
      </c>
      <c r="N127" s="209" t="s">
        <v>49</v>
      </c>
      <c r="O127" s="76"/>
      <c r="P127" s="210">
        <f>O127*H127</f>
        <v>0</v>
      </c>
      <c r="Q127" s="210">
        <v>6.0000000000000002E-05</v>
      </c>
      <c r="R127" s="210">
        <f>Q127*H127</f>
        <v>0.0020400000000000001</v>
      </c>
      <c r="S127" s="210">
        <v>0</v>
      </c>
      <c r="T127" s="211">
        <f>S127*H127</f>
        <v>0</v>
      </c>
      <c r="AR127" s="14" t="s">
        <v>157</v>
      </c>
      <c r="AT127" s="14" t="s">
        <v>152</v>
      </c>
      <c r="AU127" s="14" t="s">
        <v>88</v>
      </c>
      <c r="AY127" s="14" t="s">
        <v>150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23</v>
      </c>
      <c r="BK127" s="212">
        <f>ROUND(I127*H127,2)</f>
        <v>0</v>
      </c>
      <c r="BL127" s="14" t="s">
        <v>157</v>
      </c>
      <c r="BM127" s="14" t="s">
        <v>245</v>
      </c>
    </row>
    <row r="128" s="1" customFormat="1">
      <c r="B128" s="35"/>
      <c r="C128" s="36"/>
      <c r="D128" s="213" t="s">
        <v>159</v>
      </c>
      <c r="E128" s="36"/>
      <c r="F128" s="214" t="s">
        <v>246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159</v>
      </c>
      <c r="AU128" s="14" t="s">
        <v>88</v>
      </c>
    </row>
    <row r="129" s="1" customFormat="1">
      <c r="B129" s="35"/>
      <c r="C129" s="36"/>
      <c r="D129" s="213" t="s">
        <v>161</v>
      </c>
      <c r="E129" s="36"/>
      <c r="F129" s="216" t="s">
        <v>247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161</v>
      </c>
      <c r="AU129" s="14" t="s">
        <v>88</v>
      </c>
    </row>
    <row r="130" s="11" customFormat="1">
      <c r="B130" s="217"/>
      <c r="C130" s="218"/>
      <c r="D130" s="213" t="s">
        <v>163</v>
      </c>
      <c r="E130" s="219" t="s">
        <v>22</v>
      </c>
      <c r="F130" s="220" t="s">
        <v>337</v>
      </c>
      <c r="G130" s="218"/>
      <c r="H130" s="221">
        <v>34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88</v>
      </c>
      <c r="AV130" s="11" t="s">
        <v>88</v>
      </c>
      <c r="AW130" s="11" t="s">
        <v>38</v>
      </c>
      <c r="AX130" s="11" t="s">
        <v>78</v>
      </c>
      <c r="AY130" s="227" t="s">
        <v>150</v>
      </c>
    </row>
    <row r="131" s="10" customFormat="1" ht="20.88" customHeight="1">
      <c r="B131" s="185"/>
      <c r="C131" s="186"/>
      <c r="D131" s="187" t="s">
        <v>77</v>
      </c>
      <c r="E131" s="199" t="s">
        <v>248</v>
      </c>
      <c r="F131" s="199" t="s">
        <v>249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SUM(P132:P152)</f>
        <v>0</v>
      </c>
      <c r="Q131" s="193"/>
      <c r="R131" s="194">
        <f>SUM(R132:R152)</f>
        <v>0</v>
      </c>
      <c r="S131" s="193"/>
      <c r="T131" s="195">
        <f>SUM(T132:T152)</f>
        <v>0</v>
      </c>
      <c r="AR131" s="196" t="s">
        <v>23</v>
      </c>
      <c r="AT131" s="197" t="s">
        <v>77</v>
      </c>
      <c r="AU131" s="197" t="s">
        <v>88</v>
      </c>
      <c r="AY131" s="196" t="s">
        <v>150</v>
      </c>
      <c r="BK131" s="198">
        <f>SUM(BK132:BK152)</f>
        <v>0</v>
      </c>
    </row>
    <row r="132" s="1" customFormat="1" ht="16.5" customHeight="1">
      <c r="B132" s="35"/>
      <c r="C132" s="201" t="s">
        <v>205</v>
      </c>
      <c r="D132" s="201" t="s">
        <v>152</v>
      </c>
      <c r="E132" s="202" t="s">
        <v>250</v>
      </c>
      <c r="F132" s="203" t="s">
        <v>251</v>
      </c>
      <c r="G132" s="204" t="s">
        <v>252</v>
      </c>
      <c r="H132" s="205">
        <v>134</v>
      </c>
      <c r="I132" s="206"/>
      <c r="J132" s="207">
        <f>ROUND(I132*H132,2)</f>
        <v>0</v>
      </c>
      <c r="K132" s="203" t="s">
        <v>156</v>
      </c>
      <c r="L132" s="40"/>
      <c r="M132" s="208" t="s">
        <v>22</v>
      </c>
      <c r="N132" s="209" t="s">
        <v>49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157</v>
      </c>
      <c r="AT132" s="14" t="s">
        <v>152</v>
      </c>
      <c r="AU132" s="14" t="s">
        <v>173</v>
      </c>
      <c r="AY132" s="14" t="s">
        <v>150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23</v>
      </c>
      <c r="BK132" s="212">
        <f>ROUND(I132*H132,2)</f>
        <v>0</v>
      </c>
      <c r="BL132" s="14" t="s">
        <v>157</v>
      </c>
      <c r="BM132" s="14" t="s">
        <v>253</v>
      </c>
    </row>
    <row r="133" s="1" customFormat="1">
      <c r="B133" s="35"/>
      <c r="C133" s="36"/>
      <c r="D133" s="213" t="s">
        <v>159</v>
      </c>
      <c r="E133" s="36"/>
      <c r="F133" s="214" t="s">
        <v>254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159</v>
      </c>
      <c r="AU133" s="14" t="s">
        <v>173</v>
      </c>
    </row>
    <row r="134" s="1" customFormat="1">
      <c r="B134" s="35"/>
      <c r="C134" s="36"/>
      <c r="D134" s="213" t="s">
        <v>161</v>
      </c>
      <c r="E134" s="36"/>
      <c r="F134" s="216" t="s">
        <v>255</v>
      </c>
      <c r="G134" s="36"/>
      <c r="H134" s="36"/>
      <c r="I134" s="127"/>
      <c r="J134" s="36"/>
      <c r="K134" s="36"/>
      <c r="L134" s="40"/>
      <c r="M134" s="215"/>
      <c r="N134" s="76"/>
      <c r="O134" s="76"/>
      <c r="P134" s="76"/>
      <c r="Q134" s="76"/>
      <c r="R134" s="76"/>
      <c r="S134" s="76"/>
      <c r="T134" s="77"/>
      <c r="AT134" s="14" t="s">
        <v>161</v>
      </c>
      <c r="AU134" s="14" t="s">
        <v>173</v>
      </c>
    </row>
    <row r="135" s="1" customFormat="1">
      <c r="B135" s="35"/>
      <c r="C135" s="36"/>
      <c r="D135" s="213" t="s">
        <v>178</v>
      </c>
      <c r="E135" s="36"/>
      <c r="F135" s="216" t="s">
        <v>256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178</v>
      </c>
      <c r="AU135" s="14" t="s">
        <v>173</v>
      </c>
    </row>
    <row r="136" s="11" customFormat="1">
      <c r="B136" s="217"/>
      <c r="C136" s="218"/>
      <c r="D136" s="213" t="s">
        <v>163</v>
      </c>
      <c r="E136" s="219" t="s">
        <v>22</v>
      </c>
      <c r="F136" s="220" t="s">
        <v>338</v>
      </c>
      <c r="G136" s="218"/>
      <c r="H136" s="221">
        <v>134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163</v>
      </c>
      <c r="AU136" s="227" t="s">
        <v>173</v>
      </c>
      <c r="AV136" s="11" t="s">
        <v>88</v>
      </c>
      <c r="AW136" s="11" t="s">
        <v>38</v>
      </c>
      <c r="AX136" s="11" t="s">
        <v>78</v>
      </c>
      <c r="AY136" s="227" t="s">
        <v>150</v>
      </c>
    </row>
    <row r="137" s="1" customFormat="1" ht="16.5" customHeight="1">
      <c r="B137" s="35"/>
      <c r="C137" s="201" t="s">
        <v>230</v>
      </c>
      <c r="D137" s="201" t="s">
        <v>152</v>
      </c>
      <c r="E137" s="202" t="s">
        <v>259</v>
      </c>
      <c r="F137" s="203" t="s">
        <v>260</v>
      </c>
      <c r="G137" s="204" t="s">
        <v>252</v>
      </c>
      <c r="H137" s="205">
        <v>268</v>
      </c>
      <c r="I137" s="206"/>
      <c r="J137" s="207">
        <f>ROUND(I137*H137,2)</f>
        <v>0</v>
      </c>
      <c r="K137" s="203" t="s">
        <v>156</v>
      </c>
      <c r="L137" s="40"/>
      <c r="M137" s="208" t="s">
        <v>22</v>
      </c>
      <c r="N137" s="209" t="s">
        <v>49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157</v>
      </c>
      <c r="AT137" s="14" t="s">
        <v>152</v>
      </c>
      <c r="AU137" s="14" t="s">
        <v>173</v>
      </c>
      <c r="AY137" s="14" t="s">
        <v>150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23</v>
      </c>
      <c r="BK137" s="212">
        <f>ROUND(I137*H137,2)</f>
        <v>0</v>
      </c>
      <c r="BL137" s="14" t="s">
        <v>157</v>
      </c>
      <c r="BM137" s="14" t="s">
        <v>261</v>
      </c>
    </row>
    <row r="138" s="1" customFormat="1">
      <c r="B138" s="35"/>
      <c r="C138" s="36"/>
      <c r="D138" s="213" t="s">
        <v>159</v>
      </c>
      <c r="E138" s="36"/>
      <c r="F138" s="214" t="s">
        <v>262</v>
      </c>
      <c r="G138" s="36"/>
      <c r="H138" s="36"/>
      <c r="I138" s="127"/>
      <c r="J138" s="36"/>
      <c r="K138" s="36"/>
      <c r="L138" s="40"/>
      <c r="M138" s="215"/>
      <c r="N138" s="76"/>
      <c r="O138" s="76"/>
      <c r="P138" s="76"/>
      <c r="Q138" s="76"/>
      <c r="R138" s="76"/>
      <c r="S138" s="76"/>
      <c r="T138" s="77"/>
      <c r="AT138" s="14" t="s">
        <v>159</v>
      </c>
      <c r="AU138" s="14" t="s">
        <v>173</v>
      </c>
    </row>
    <row r="139" s="1" customFormat="1">
      <c r="B139" s="35"/>
      <c r="C139" s="36"/>
      <c r="D139" s="213" t="s">
        <v>161</v>
      </c>
      <c r="E139" s="36"/>
      <c r="F139" s="216" t="s">
        <v>255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161</v>
      </c>
      <c r="AU139" s="14" t="s">
        <v>173</v>
      </c>
    </row>
    <row r="140" s="11" customFormat="1">
      <c r="B140" s="217"/>
      <c r="C140" s="218"/>
      <c r="D140" s="213" t="s">
        <v>163</v>
      </c>
      <c r="E140" s="219" t="s">
        <v>22</v>
      </c>
      <c r="F140" s="220" t="s">
        <v>339</v>
      </c>
      <c r="G140" s="218"/>
      <c r="H140" s="221">
        <v>268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163</v>
      </c>
      <c r="AU140" s="227" t="s">
        <v>173</v>
      </c>
      <c r="AV140" s="11" t="s">
        <v>88</v>
      </c>
      <c r="AW140" s="11" t="s">
        <v>38</v>
      </c>
      <c r="AX140" s="11" t="s">
        <v>23</v>
      </c>
      <c r="AY140" s="227" t="s">
        <v>150</v>
      </c>
    </row>
    <row r="141" s="1" customFormat="1" ht="16.5" customHeight="1">
      <c r="B141" s="35"/>
      <c r="C141" s="201" t="s">
        <v>236</v>
      </c>
      <c r="D141" s="201" t="s">
        <v>152</v>
      </c>
      <c r="E141" s="202" t="s">
        <v>265</v>
      </c>
      <c r="F141" s="203" t="s">
        <v>266</v>
      </c>
      <c r="G141" s="204" t="s">
        <v>252</v>
      </c>
      <c r="H141" s="205">
        <v>0.40000000000000002</v>
      </c>
      <c r="I141" s="206"/>
      <c r="J141" s="207">
        <f>ROUND(I141*H141,2)</f>
        <v>0</v>
      </c>
      <c r="K141" s="203" t="s">
        <v>156</v>
      </c>
      <c r="L141" s="40"/>
      <c r="M141" s="208" t="s">
        <v>22</v>
      </c>
      <c r="N141" s="209" t="s">
        <v>49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157</v>
      </c>
      <c r="AT141" s="14" t="s">
        <v>152</v>
      </c>
      <c r="AU141" s="14" t="s">
        <v>173</v>
      </c>
      <c r="AY141" s="14" t="s">
        <v>150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23</v>
      </c>
      <c r="BK141" s="212">
        <f>ROUND(I141*H141,2)</f>
        <v>0</v>
      </c>
      <c r="BL141" s="14" t="s">
        <v>157</v>
      </c>
      <c r="BM141" s="14" t="s">
        <v>267</v>
      </c>
    </row>
    <row r="142" s="1" customFormat="1">
      <c r="B142" s="35"/>
      <c r="C142" s="36"/>
      <c r="D142" s="213" t="s">
        <v>159</v>
      </c>
      <c r="E142" s="36"/>
      <c r="F142" s="214" t="s">
        <v>268</v>
      </c>
      <c r="G142" s="36"/>
      <c r="H142" s="36"/>
      <c r="I142" s="127"/>
      <c r="J142" s="36"/>
      <c r="K142" s="36"/>
      <c r="L142" s="40"/>
      <c r="M142" s="215"/>
      <c r="N142" s="76"/>
      <c r="O142" s="76"/>
      <c r="P142" s="76"/>
      <c r="Q142" s="76"/>
      <c r="R142" s="76"/>
      <c r="S142" s="76"/>
      <c r="T142" s="77"/>
      <c r="AT142" s="14" t="s">
        <v>159</v>
      </c>
      <c r="AU142" s="14" t="s">
        <v>173</v>
      </c>
    </row>
    <row r="143" s="1" customFormat="1">
      <c r="B143" s="35"/>
      <c r="C143" s="36"/>
      <c r="D143" s="213" t="s">
        <v>161</v>
      </c>
      <c r="E143" s="36"/>
      <c r="F143" s="216" t="s">
        <v>255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161</v>
      </c>
      <c r="AU143" s="14" t="s">
        <v>173</v>
      </c>
    </row>
    <row r="144" s="11" customFormat="1">
      <c r="B144" s="217"/>
      <c r="C144" s="218"/>
      <c r="D144" s="213" t="s">
        <v>163</v>
      </c>
      <c r="E144" s="219" t="s">
        <v>22</v>
      </c>
      <c r="F144" s="220" t="s">
        <v>340</v>
      </c>
      <c r="G144" s="218"/>
      <c r="H144" s="221">
        <v>0.40000000000000002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163</v>
      </c>
      <c r="AU144" s="227" t="s">
        <v>173</v>
      </c>
      <c r="AV144" s="11" t="s">
        <v>88</v>
      </c>
      <c r="AW144" s="11" t="s">
        <v>38</v>
      </c>
      <c r="AX144" s="11" t="s">
        <v>23</v>
      </c>
      <c r="AY144" s="227" t="s">
        <v>150</v>
      </c>
    </row>
    <row r="145" s="1" customFormat="1" ht="16.5" customHeight="1">
      <c r="B145" s="35"/>
      <c r="C145" s="201" t="s">
        <v>242</v>
      </c>
      <c r="D145" s="201" t="s">
        <v>152</v>
      </c>
      <c r="E145" s="202" t="s">
        <v>270</v>
      </c>
      <c r="F145" s="203" t="s">
        <v>271</v>
      </c>
      <c r="G145" s="204" t="s">
        <v>252</v>
      </c>
      <c r="H145" s="205">
        <v>0.80000000000000004</v>
      </c>
      <c r="I145" s="206"/>
      <c r="J145" s="207">
        <f>ROUND(I145*H145,2)</f>
        <v>0</v>
      </c>
      <c r="K145" s="203" t="s">
        <v>22</v>
      </c>
      <c r="L145" s="40"/>
      <c r="M145" s="208" t="s">
        <v>22</v>
      </c>
      <c r="N145" s="209" t="s">
        <v>49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157</v>
      </c>
      <c r="AT145" s="14" t="s">
        <v>152</v>
      </c>
      <c r="AU145" s="14" t="s">
        <v>173</v>
      </c>
      <c r="AY145" s="14" t="s">
        <v>150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23</v>
      </c>
      <c r="BK145" s="212">
        <f>ROUND(I145*H145,2)</f>
        <v>0</v>
      </c>
      <c r="BL145" s="14" t="s">
        <v>157</v>
      </c>
      <c r="BM145" s="14" t="s">
        <v>272</v>
      </c>
    </row>
    <row r="146" s="1" customFormat="1">
      <c r="B146" s="35"/>
      <c r="C146" s="36"/>
      <c r="D146" s="213" t="s">
        <v>159</v>
      </c>
      <c r="E146" s="36"/>
      <c r="F146" s="214" t="s">
        <v>273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159</v>
      </c>
      <c r="AU146" s="14" t="s">
        <v>173</v>
      </c>
    </row>
    <row r="147" s="1" customFormat="1">
      <c r="B147" s="35"/>
      <c r="C147" s="36"/>
      <c r="D147" s="213" t="s">
        <v>178</v>
      </c>
      <c r="E147" s="36"/>
      <c r="F147" s="216" t="s">
        <v>274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178</v>
      </c>
      <c r="AU147" s="14" t="s">
        <v>173</v>
      </c>
    </row>
    <row r="148" s="11" customFormat="1">
      <c r="B148" s="217"/>
      <c r="C148" s="218"/>
      <c r="D148" s="213" t="s">
        <v>163</v>
      </c>
      <c r="E148" s="219" t="s">
        <v>22</v>
      </c>
      <c r="F148" s="220" t="s">
        <v>341</v>
      </c>
      <c r="G148" s="218"/>
      <c r="H148" s="221">
        <v>0.80000000000000004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163</v>
      </c>
      <c r="AU148" s="227" t="s">
        <v>173</v>
      </c>
      <c r="AV148" s="11" t="s">
        <v>88</v>
      </c>
      <c r="AW148" s="11" t="s">
        <v>38</v>
      </c>
      <c r="AX148" s="11" t="s">
        <v>78</v>
      </c>
      <c r="AY148" s="227" t="s">
        <v>150</v>
      </c>
    </row>
    <row r="149" s="1" customFormat="1" ht="16.5" customHeight="1">
      <c r="B149" s="35"/>
      <c r="C149" s="201" t="s">
        <v>8</v>
      </c>
      <c r="D149" s="201" t="s">
        <v>152</v>
      </c>
      <c r="E149" s="202" t="s">
        <v>277</v>
      </c>
      <c r="F149" s="203" t="s">
        <v>278</v>
      </c>
      <c r="G149" s="204" t="s">
        <v>252</v>
      </c>
      <c r="H149" s="205">
        <v>1.3400000000000001</v>
      </c>
      <c r="I149" s="206"/>
      <c r="J149" s="207">
        <f>ROUND(I149*H149,2)</f>
        <v>0</v>
      </c>
      <c r="K149" s="203" t="s">
        <v>156</v>
      </c>
      <c r="L149" s="40"/>
      <c r="M149" s="208" t="s">
        <v>22</v>
      </c>
      <c r="N149" s="209" t="s">
        <v>49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157</v>
      </c>
      <c r="AT149" s="14" t="s">
        <v>152</v>
      </c>
      <c r="AU149" s="14" t="s">
        <v>173</v>
      </c>
      <c r="AY149" s="14" t="s">
        <v>150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23</v>
      </c>
      <c r="BK149" s="212">
        <f>ROUND(I149*H149,2)</f>
        <v>0</v>
      </c>
      <c r="BL149" s="14" t="s">
        <v>157</v>
      </c>
      <c r="BM149" s="14" t="s">
        <v>279</v>
      </c>
    </row>
    <row r="150" s="1" customFormat="1">
      <c r="B150" s="35"/>
      <c r="C150" s="36"/>
      <c r="D150" s="213" t="s">
        <v>159</v>
      </c>
      <c r="E150" s="36"/>
      <c r="F150" s="214" t="s">
        <v>280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159</v>
      </c>
      <c r="AU150" s="14" t="s">
        <v>173</v>
      </c>
    </row>
    <row r="151" s="1" customFormat="1">
      <c r="B151" s="35"/>
      <c r="C151" s="36"/>
      <c r="D151" s="213" t="s">
        <v>161</v>
      </c>
      <c r="E151" s="36"/>
      <c r="F151" s="216" t="s">
        <v>281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161</v>
      </c>
      <c r="AU151" s="14" t="s">
        <v>173</v>
      </c>
    </row>
    <row r="152" s="11" customFormat="1">
      <c r="B152" s="217"/>
      <c r="C152" s="218"/>
      <c r="D152" s="213" t="s">
        <v>163</v>
      </c>
      <c r="E152" s="219" t="s">
        <v>22</v>
      </c>
      <c r="F152" s="220" t="s">
        <v>342</v>
      </c>
      <c r="G152" s="218"/>
      <c r="H152" s="221">
        <v>1.3400000000000001</v>
      </c>
      <c r="I152" s="222"/>
      <c r="J152" s="218"/>
      <c r="K152" s="218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7" t="s">
        <v>163</v>
      </c>
      <c r="AU152" s="227" t="s">
        <v>173</v>
      </c>
      <c r="AV152" s="11" t="s">
        <v>88</v>
      </c>
      <c r="AW152" s="11" t="s">
        <v>38</v>
      </c>
      <c r="AX152" s="11" t="s">
        <v>78</v>
      </c>
      <c r="AY152" s="227" t="s">
        <v>150</v>
      </c>
    </row>
    <row r="153" s="1" customFormat="1" ht="6.96" customHeight="1">
      <c r="B153" s="54"/>
      <c r="C153" s="55"/>
      <c r="D153" s="55"/>
      <c r="E153" s="55"/>
      <c r="F153" s="55"/>
      <c r="G153" s="55"/>
      <c r="H153" s="55"/>
      <c r="I153" s="151"/>
      <c r="J153" s="55"/>
      <c r="K153" s="55"/>
      <c r="L153" s="40"/>
    </row>
  </sheetData>
  <sheetProtection sheet="1" autoFilter="0" formatColumns="0" formatRows="0" objects="1" scenarios="1" spinCount="100000" saltValue="QPyPMXL/sDA1LgjQmoO9zXH+CvYYcbF77IHkwEB/1jBB+l/KhjU7eQz8Hw4XmDZj5CEGK4U5whTp1fwVJqg2IQ==" hashValue="+svE/MnYeeMwhDGKzRGgeDVeHXPZY4eT9nso3hG480H5TUf/bVulkOENmHHpDD9Fk2VYH/AZxarX3LrS3gQZvw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100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343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ROUND((SUM(BE85:BE167)),  2)</f>
        <v>0</v>
      </c>
      <c r="I33" s="140">
        <v>0.20999999999999999</v>
      </c>
      <c r="J33" s="139">
        <f>ROUND(((SUM(BE85:BE167))*I33),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ROUND((SUM(BF85:BF167)),  2)</f>
        <v>0</v>
      </c>
      <c r="I34" s="140">
        <v>0.14999999999999999</v>
      </c>
      <c r="J34" s="139">
        <f>ROUND(((SUM(BF85:BF167))*I34),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ROUND((SUM(BG85:BG167)),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ROUND((SUM(BH85:BH167)),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ROUND((SUM(BI85:BI167)),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86.5 - ulice U Kostelíčka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J112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J125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J146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86.5 - ulice U Kostelíčka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8.5440200000000015</v>
      </c>
      <c r="S85" s="88"/>
      <c r="T85" s="183">
        <f>T86</f>
        <v>245.624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P87+P96+P112+P125</f>
        <v>0</v>
      </c>
      <c r="Q86" s="193"/>
      <c r="R86" s="194">
        <f>R87+R96+R112+R125</f>
        <v>8.5440200000000015</v>
      </c>
      <c r="S86" s="193"/>
      <c r="T86" s="195">
        <f>T87+T96+T112+T125</f>
        <v>245.624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BK87+BK96+BK112+BK125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0.13984000000000002</v>
      </c>
      <c r="S87" s="193"/>
      <c r="T87" s="195">
        <f>SUM(T88:T95)</f>
        <v>228.14400000000001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284</v>
      </c>
      <c r="F88" s="203" t="s">
        <v>285</v>
      </c>
      <c r="G88" s="204" t="s">
        <v>155</v>
      </c>
      <c r="H88" s="205">
        <v>20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0.22</v>
      </c>
      <c r="T88" s="211">
        <f>S88*H88</f>
        <v>4.4000000000000004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286</v>
      </c>
    </row>
    <row r="89" s="1" customFormat="1">
      <c r="B89" s="35"/>
      <c r="C89" s="36"/>
      <c r="D89" s="213" t="s">
        <v>159</v>
      </c>
      <c r="E89" s="36"/>
      <c r="F89" s="214" t="s">
        <v>287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320</v>
      </c>
      <c r="G91" s="218"/>
      <c r="H91" s="221">
        <v>20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288</v>
      </c>
      <c r="F92" s="203" t="s">
        <v>289</v>
      </c>
      <c r="G92" s="204" t="s">
        <v>155</v>
      </c>
      <c r="H92" s="205">
        <v>874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0.00016000000000000001</v>
      </c>
      <c r="R92" s="210">
        <f>Q92*H92</f>
        <v>0.13984000000000002</v>
      </c>
      <c r="S92" s="210">
        <v>0.25600000000000001</v>
      </c>
      <c r="T92" s="211">
        <f>S92*H92</f>
        <v>223.744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290</v>
      </c>
    </row>
    <row r="93" s="1" customFormat="1">
      <c r="B93" s="35"/>
      <c r="C93" s="36"/>
      <c r="D93" s="213" t="s">
        <v>159</v>
      </c>
      <c r="E93" s="36"/>
      <c r="F93" s="214" t="s">
        <v>291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344</v>
      </c>
      <c r="G95" s="218"/>
      <c r="H95" s="221">
        <v>874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SUM(P97:P111)</f>
        <v>0</v>
      </c>
      <c r="Q96" s="193"/>
      <c r="R96" s="194">
        <f>SUM(R97:R111)</f>
        <v>0.53313999999999995</v>
      </c>
      <c r="S96" s="193"/>
      <c r="T96" s="195">
        <f>SUM(T97:T111)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SUM(BK97:BK111)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293</v>
      </c>
      <c r="F97" s="203" t="s">
        <v>294</v>
      </c>
      <c r="G97" s="204" t="s">
        <v>155</v>
      </c>
      <c r="H97" s="205">
        <v>874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295</v>
      </c>
    </row>
    <row r="98" s="1" customFormat="1">
      <c r="B98" s="35"/>
      <c r="C98" s="36"/>
      <c r="D98" s="213" t="s">
        <v>159</v>
      </c>
      <c r="E98" s="36"/>
      <c r="F98" s="214" t="s">
        <v>296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161</v>
      </c>
      <c r="E99" s="36"/>
      <c r="F99" s="216" t="s">
        <v>297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161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344</v>
      </c>
      <c r="G100" s="218"/>
      <c r="H100" s="221">
        <v>874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874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344</v>
      </c>
      <c r="G104" s="218"/>
      <c r="H104" s="221">
        <v>874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298</v>
      </c>
      <c r="F105" s="203" t="s">
        <v>299</v>
      </c>
      <c r="G105" s="204" t="s">
        <v>155</v>
      </c>
      <c r="H105" s="205">
        <v>874</v>
      </c>
      <c r="I105" s="206"/>
      <c r="J105" s="207">
        <f>ROUND(I105*H105,2)</f>
        <v>0</v>
      </c>
      <c r="K105" s="203" t="s">
        <v>300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0.00060999999999999997</v>
      </c>
      <c r="R105" s="210">
        <f>Q105*H105</f>
        <v>0.53313999999999995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301</v>
      </c>
    </row>
    <row r="106" s="1" customFormat="1">
      <c r="B106" s="35"/>
      <c r="C106" s="36"/>
      <c r="D106" s="213" t="s">
        <v>159</v>
      </c>
      <c r="E106" s="36"/>
      <c r="F106" s="214" t="s">
        <v>302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1" customFormat="1">
      <c r="B107" s="217"/>
      <c r="C107" s="218"/>
      <c r="D107" s="213" t="s">
        <v>163</v>
      </c>
      <c r="E107" s="219" t="s">
        <v>22</v>
      </c>
      <c r="F107" s="220" t="s">
        <v>344</v>
      </c>
      <c r="G107" s="218"/>
      <c r="H107" s="221">
        <v>874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163</v>
      </c>
      <c r="AU107" s="227" t="s">
        <v>88</v>
      </c>
      <c r="AV107" s="11" t="s">
        <v>88</v>
      </c>
      <c r="AW107" s="11" t="s">
        <v>38</v>
      </c>
      <c r="AX107" s="11" t="s">
        <v>23</v>
      </c>
      <c r="AY107" s="227" t="s">
        <v>150</v>
      </c>
    </row>
    <row r="108" s="1" customFormat="1" ht="16.5" customHeight="1">
      <c r="B108" s="35"/>
      <c r="C108" s="201" t="s">
        <v>193</v>
      </c>
      <c r="D108" s="201" t="s">
        <v>152</v>
      </c>
      <c r="E108" s="202" t="s">
        <v>303</v>
      </c>
      <c r="F108" s="203" t="s">
        <v>304</v>
      </c>
      <c r="G108" s="204" t="s">
        <v>155</v>
      </c>
      <c r="H108" s="205">
        <v>874</v>
      </c>
      <c r="I108" s="206"/>
      <c r="J108" s="207">
        <f>ROUND(I108*H108,2)</f>
        <v>0</v>
      </c>
      <c r="K108" s="203" t="s">
        <v>156</v>
      </c>
      <c r="L108" s="40"/>
      <c r="M108" s="208" t="s">
        <v>22</v>
      </c>
      <c r="N108" s="209" t="s">
        <v>49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157</v>
      </c>
      <c r="AT108" s="14" t="s">
        <v>152</v>
      </c>
      <c r="AU108" s="14" t="s">
        <v>88</v>
      </c>
      <c r="AY108" s="14" t="s">
        <v>150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23</v>
      </c>
      <c r="BK108" s="212">
        <f>ROUND(I108*H108,2)</f>
        <v>0</v>
      </c>
      <c r="BL108" s="14" t="s">
        <v>157</v>
      </c>
      <c r="BM108" s="14" t="s">
        <v>305</v>
      </c>
    </row>
    <row r="109" s="1" customFormat="1">
      <c r="B109" s="35"/>
      <c r="C109" s="36"/>
      <c r="D109" s="213" t="s">
        <v>159</v>
      </c>
      <c r="E109" s="36"/>
      <c r="F109" s="214" t="s">
        <v>306</v>
      </c>
      <c r="G109" s="36"/>
      <c r="H109" s="36"/>
      <c r="I109" s="127"/>
      <c r="J109" s="36"/>
      <c r="K109" s="36"/>
      <c r="L109" s="40"/>
      <c r="M109" s="215"/>
      <c r="N109" s="76"/>
      <c r="O109" s="76"/>
      <c r="P109" s="76"/>
      <c r="Q109" s="76"/>
      <c r="R109" s="76"/>
      <c r="S109" s="76"/>
      <c r="T109" s="77"/>
      <c r="AT109" s="14" t="s">
        <v>159</v>
      </c>
      <c r="AU109" s="14" t="s">
        <v>88</v>
      </c>
    </row>
    <row r="110" s="1" customFormat="1">
      <c r="B110" s="35"/>
      <c r="C110" s="36"/>
      <c r="D110" s="213" t="s">
        <v>161</v>
      </c>
      <c r="E110" s="36"/>
      <c r="F110" s="216" t="s">
        <v>190</v>
      </c>
      <c r="G110" s="36"/>
      <c r="H110" s="36"/>
      <c r="I110" s="127"/>
      <c r="J110" s="36"/>
      <c r="K110" s="36"/>
      <c r="L110" s="40"/>
      <c r="M110" s="215"/>
      <c r="N110" s="76"/>
      <c r="O110" s="76"/>
      <c r="P110" s="76"/>
      <c r="Q110" s="76"/>
      <c r="R110" s="76"/>
      <c r="S110" s="76"/>
      <c r="T110" s="77"/>
      <c r="AT110" s="14" t="s">
        <v>161</v>
      </c>
      <c r="AU110" s="14" t="s">
        <v>88</v>
      </c>
    </row>
    <row r="111" s="11" customFormat="1">
      <c r="B111" s="217"/>
      <c r="C111" s="218"/>
      <c r="D111" s="213" t="s">
        <v>163</v>
      </c>
      <c r="E111" s="219" t="s">
        <v>22</v>
      </c>
      <c r="F111" s="220" t="s">
        <v>344</v>
      </c>
      <c r="G111" s="218"/>
      <c r="H111" s="221">
        <v>874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88</v>
      </c>
      <c r="AV111" s="11" t="s">
        <v>88</v>
      </c>
      <c r="AW111" s="11" t="s">
        <v>38</v>
      </c>
      <c r="AX111" s="11" t="s">
        <v>23</v>
      </c>
      <c r="AY111" s="227" t="s">
        <v>150</v>
      </c>
    </row>
    <row r="112" s="10" customFormat="1" ht="22.8" customHeight="1">
      <c r="B112" s="185"/>
      <c r="C112" s="186"/>
      <c r="D112" s="187" t="s">
        <v>77</v>
      </c>
      <c r="E112" s="199" t="s">
        <v>191</v>
      </c>
      <c r="F112" s="199" t="s">
        <v>192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SUM(P113:P124)</f>
        <v>0</v>
      </c>
      <c r="Q112" s="193"/>
      <c r="R112" s="194">
        <f>SUM(R113:R124)</f>
        <v>7.8694800000000011</v>
      </c>
      <c r="S112" s="193"/>
      <c r="T112" s="195">
        <f>SUM(T113:T124)</f>
        <v>0</v>
      </c>
      <c r="AR112" s="196" t="s">
        <v>23</v>
      </c>
      <c r="AT112" s="197" t="s">
        <v>77</v>
      </c>
      <c r="AU112" s="197" t="s">
        <v>23</v>
      </c>
      <c r="AY112" s="196" t="s">
        <v>150</v>
      </c>
      <c r="BK112" s="198">
        <f>SUM(BK113:BK124)</f>
        <v>0</v>
      </c>
    </row>
    <row r="113" s="1" customFormat="1" ht="16.5" customHeight="1">
      <c r="B113" s="35"/>
      <c r="C113" s="201" t="s">
        <v>199</v>
      </c>
      <c r="D113" s="201" t="s">
        <v>152</v>
      </c>
      <c r="E113" s="202" t="s">
        <v>194</v>
      </c>
      <c r="F113" s="203" t="s">
        <v>195</v>
      </c>
      <c r="G113" s="204" t="s">
        <v>196</v>
      </c>
      <c r="H113" s="205">
        <v>7</v>
      </c>
      <c r="I113" s="206"/>
      <c r="J113" s="207">
        <f>ROUND(I113*H113,2)</f>
        <v>0</v>
      </c>
      <c r="K113" s="203" t="s">
        <v>22</v>
      </c>
      <c r="L113" s="40"/>
      <c r="M113" s="208" t="s">
        <v>22</v>
      </c>
      <c r="N113" s="209" t="s">
        <v>49</v>
      </c>
      <c r="O113" s="76"/>
      <c r="P113" s="210">
        <f>O113*H113</f>
        <v>0</v>
      </c>
      <c r="Q113" s="210">
        <v>0.42368</v>
      </c>
      <c r="R113" s="210">
        <f>Q113*H113</f>
        <v>2.96576</v>
      </c>
      <c r="S113" s="210">
        <v>0</v>
      </c>
      <c r="T113" s="211">
        <f>S113*H113</f>
        <v>0</v>
      </c>
      <c r="AR113" s="14" t="s">
        <v>157</v>
      </c>
      <c r="AT113" s="14" t="s">
        <v>152</v>
      </c>
      <c r="AU113" s="14" t="s">
        <v>88</v>
      </c>
      <c r="AY113" s="14" t="s">
        <v>150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23</v>
      </c>
      <c r="BK113" s="212">
        <f>ROUND(I113*H113,2)</f>
        <v>0</v>
      </c>
      <c r="BL113" s="14" t="s">
        <v>157</v>
      </c>
      <c r="BM113" s="14" t="s">
        <v>197</v>
      </c>
    </row>
    <row r="114" s="1" customFormat="1">
      <c r="B114" s="35"/>
      <c r="C114" s="36"/>
      <c r="D114" s="213" t="s">
        <v>159</v>
      </c>
      <c r="E114" s="36"/>
      <c r="F114" s="214" t="s">
        <v>195</v>
      </c>
      <c r="G114" s="36"/>
      <c r="H114" s="36"/>
      <c r="I114" s="127"/>
      <c r="J114" s="36"/>
      <c r="K114" s="36"/>
      <c r="L114" s="40"/>
      <c r="M114" s="215"/>
      <c r="N114" s="76"/>
      <c r="O114" s="76"/>
      <c r="P114" s="76"/>
      <c r="Q114" s="76"/>
      <c r="R114" s="76"/>
      <c r="S114" s="76"/>
      <c r="T114" s="77"/>
      <c r="AT114" s="14" t="s">
        <v>159</v>
      </c>
      <c r="AU114" s="14" t="s">
        <v>88</v>
      </c>
    </row>
    <row r="115" s="1" customFormat="1">
      <c r="B115" s="35"/>
      <c r="C115" s="36"/>
      <c r="D115" s="213" t="s">
        <v>161</v>
      </c>
      <c r="E115" s="36"/>
      <c r="F115" s="216" t="s">
        <v>198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161</v>
      </c>
      <c r="AU115" s="14" t="s">
        <v>88</v>
      </c>
    </row>
    <row r="116" s="11" customFormat="1">
      <c r="B116" s="217"/>
      <c r="C116" s="218"/>
      <c r="D116" s="213" t="s">
        <v>163</v>
      </c>
      <c r="E116" s="219" t="s">
        <v>22</v>
      </c>
      <c r="F116" s="220" t="s">
        <v>199</v>
      </c>
      <c r="G116" s="218"/>
      <c r="H116" s="221">
        <v>7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163</v>
      </c>
      <c r="AU116" s="227" t="s">
        <v>88</v>
      </c>
      <c r="AV116" s="11" t="s">
        <v>88</v>
      </c>
      <c r="AW116" s="11" t="s">
        <v>38</v>
      </c>
      <c r="AX116" s="11" t="s">
        <v>23</v>
      </c>
      <c r="AY116" s="227" t="s">
        <v>150</v>
      </c>
    </row>
    <row r="117" s="1" customFormat="1" ht="16.5" customHeight="1">
      <c r="B117" s="35"/>
      <c r="C117" s="201" t="s">
        <v>191</v>
      </c>
      <c r="D117" s="201" t="s">
        <v>152</v>
      </c>
      <c r="E117" s="202" t="s">
        <v>307</v>
      </c>
      <c r="F117" s="203" t="s">
        <v>308</v>
      </c>
      <c r="G117" s="204" t="s">
        <v>196</v>
      </c>
      <c r="H117" s="205">
        <v>5</v>
      </c>
      <c r="I117" s="206"/>
      <c r="J117" s="207">
        <f>ROUND(I117*H117,2)</f>
        <v>0</v>
      </c>
      <c r="K117" s="203" t="s">
        <v>22</v>
      </c>
      <c r="L117" s="40"/>
      <c r="M117" s="208" t="s">
        <v>22</v>
      </c>
      <c r="N117" s="209" t="s">
        <v>49</v>
      </c>
      <c r="O117" s="76"/>
      <c r="P117" s="210">
        <f>O117*H117</f>
        <v>0</v>
      </c>
      <c r="Q117" s="210">
        <v>0.42080000000000001</v>
      </c>
      <c r="R117" s="210">
        <f>Q117*H117</f>
        <v>2.1040000000000001</v>
      </c>
      <c r="S117" s="210">
        <v>0</v>
      </c>
      <c r="T117" s="211">
        <f>S117*H117</f>
        <v>0</v>
      </c>
      <c r="AR117" s="14" t="s">
        <v>157</v>
      </c>
      <c r="AT117" s="14" t="s">
        <v>152</v>
      </c>
      <c r="AU117" s="14" t="s">
        <v>88</v>
      </c>
      <c r="AY117" s="14" t="s">
        <v>150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23</v>
      </c>
      <c r="BK117" s="212">
        <f>ROUND(I117*H117,2)</f>
        <v>0</v>
      </c>
      <c r="BL117" s="14" t="s">
        <v>157</v>
      </c>
      <c r="BM117" s="14" t="s">
        <v>309</v>
      </c>
    </row>
    <row r="118" s="1" customFormat="1">
      <c r="B118" s="35"/>
      <c r="C118" s="36"/>
      <c r="D118" s="213" t="s">
        <v>159</v>
      </c>
      <c r="E118" s="36"/>
      <c r="F118" s="214" t="s">
        <v>308</v>
      </c>
      <c r="G118" s="36"/>
      <c r="H118" s="36"/>
      <c r="I118" s="127"/>
      <c r="J118" s="36"/>
      <c r="K118" s="36"/>
      <c r="L118" s="40"/>
      <c r="M118" s="215"/>
      <c r="N118" s="76"/>
      <c r="O118" s="76"/>
      <c r="P118" s="76"/>
      <c r="Q118" s="76"/>
      <c r="R118" s="76"/>
      <c r="S118" s="76"/>
      <c r="T118" s="77"/>
      <c r="AT118" s="14" t="s">
        <v>159</v>
      </c>
      <c r="AU118" s="14" t="s">
        <v>88</v>
      </c>
    </row>
    <row r="119" s="1" customFormat="1">
      <c r="B119" s="35"/>
      <c r="C119" s="36"/>
      <c r="D119" s="213" t="s">
        <v>161</v>
      </c>
      <c r="E119" s="36"/>
      <c r="F119" s="216" t="s">
        <v>204</v>
      </c>
      <c r="G119" s="36"/>
      <c r="H119" s="36"/>
      <c r="I119" s="127"/>
      <c r="J119" s="36"/>
      <c r="K119" s="36"/>
      <c r="L119" s="40"/>
      <c r="M119" s="215"/>
      <c r="N119" s="76"/>
      <c r="O119" s="76"/>
      <c r="P119" s="76"/>
      <c r="Q119" s="76"/>
      <c r="R119" s="76"/>
      <c r="S119" s="76"/>
      <c r="T119" s="77"/>
      <c r="AT119" s="14" t="s">
        <v>161</v>
      </c>
      <c r="AU119" s="14" t="s">
        <v>88</v>
      </c>
    </row>
    <row r="120" s="11" customFormat="1">
      <c r="B120" s="217"/>
      <c r="C120" s="218"/>
      <c r="D120" s="213" t="s">
        <v>163</v>
      </c>
      <c r="E120" s="219" t="s">
        <v>22</v>
      </c>
      <c r="F120" s="220" t="s">
        <v>171</v>
      </c>
      <c r="G120" s="218"/>
      <c r="H120" s="221">
        <v>5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163</v>
      </c>
      <c r="AU120" s="227" t="s">
        <v>88</v>
      </c>
      <c r="AV120" s="11" t="s">
        <v>88</v>
      </c>
      <c r="AW120" s="11" t="s">
        <v>38</v>
      </c>
      <c r="AX120" s="11" t="s">
        <v>23</v>
      </c>
      <c r="AY120" s="227" t="s">
        <v>150</v>
      </c>
    </row>
    <row r="121" s="1" customFormat="1" ht="16.5" customHeight="1">
      <c r="B121" s="35"/>
      <c r="C121" s="201" t="s">
        <v>206</v>
      </c>
      <c r="D121" s="201" t="s">
        <v>152</v>
      </c>
      <c r="E121" s="202" t="s">
        <v>200</v>
      </c>
      <c r="F121" s="203" t="s">
        <v>201</v>
      </c>
      <c r="G121" s="204" t="s">
        <v>196</v>
      </c>
      <c r="H121" s="205">
        <v>9</v>
      </c>
      <c r="I121" s="206"/>
      <c r="J121" s="207">
        <f>ROUND(I121*H121,2)</f>
        <v>0</v>
      </c>
      <c r="K121" s="203" t="s">
        <v>22</v>
      </c>
      <c r="L121" s="40"/>
      <c r="M121" s="208" t="s">
        <v>22</v>
      </c>
      <c r="N121" s="209" t="s">
        <v>49</v>
      </c>
      <c r="O121" s="76"/>
      <c r="P121" s="210">
        <f>O121*H121</f>
        <v>0</v>
      </c>
      <c r="Q121" s="210">
        <v>0.31108000000000002</v>
      </c>
      <c r="R121" s="210">
        <f>Q121*H121</f>
        <v>2.7997200000000002</v>
      </c>
      <c r="S121" s="210">
        <v>0</v>
      </c>
      <c r="T121" s="211">
        <f>S121*H121</f>
        <v>0</v>
      </c>
      <c r="AR121" s="14" t="s">
        <v>157</v>
      </c>
      <c r="AT121" s="14" t="s">
        <v>152</v>
      </c>
      <c r="AU121" s="14" t="s">
        <v>88</v>
      </c>
      <c r="AY121" s="14" t="s">
        <v>150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23</v>
      </c>
      <c r="BK121" s="212">
        <f>ROUND(I121*H121,2)</f>
        <v>0</v>
      </c>
      <c r="BL121" s="14" t="s">
        <v>157</v>
      </c>
      <c r="BM121" s="14" t="s">
        <v>202</v>
      </c>
    </row>
    <row r="122" s="1" customFormat="1">
      <c r="B122" s="35"/>
      <c r="C122" s="36"/>
      <c r="D122" s="213" t="s">
        <v>159</v>
      </c>
      <c r="E122" s="36"/>
      <c r="F122" s="214" t="s">
        <v>203</v>
      </c>
      <c r="G122" s="36"/>
      <c r="H122" s="36"/>
      <c r="I122" s="127"/>
      <c r="J122" s="36"/>
      <c r="K122" s="36"/>
      <c r="L122" s="40"/>
      <c r="M122" s="215"/>
      <c r="N122" s="76"/>
      <c r="O122" s="76"/>
      <c r="P122" s="76"/>
      <c r="Q122" s="76"/>
      <c r="R122" s="76"/>
      <c r="S122" s="76"/>
      <c r="T122" s="77"/>
      <c r="AT122" s="14" t="s">
        <v>159</v>
      </c>
      <c r="AU122" s="14" t="s">
        <v>88</v>
      </c>
    </row>
    <row r="123" s="1" customFormat="1">
      <c r="B123" s="35"/>
      <c r="C123" s="36"/>
      <c r="D123" s="213" t="s">
        <v>161</v>
      </c>
      <c r="E123" s="36"/>
      <c r="F123" s="216" t="s">
        <v>204</v>
      </c>
      <c r="G123" s="36"/>
      <c r="H123" s="36"/>
      <c r="I123" s="127"/>
      <c r="J123" s="36"/>
      <c r="K123" s="36"/>
      <c r="L123" s="40"/>
      <c r="M123" s="215"/>
      <c r="N123" s="76"/>
      <c r="O123" s="76"/>
      <c r="P123" s="76"/>
      <c r="Q123" s="76"/>
      <c r="R123" s="76"/>
      <c r="S123" s="76"/>
      <c r="T123" s="77"/>
      <c r="AT123" s="14" t="s">
        <v>161</v>
      </c>
      <c r="AU123" s="14" t="s">
        <v>88</v>
      </c>
    </row>
    <row r="124" s="11" customFormat="1">
      <c r="B124" s="217"/>
      <c r="C124" s="218"/>
      <c r="D124" s="213" t="s">
        <v>163</v>
      </c>
      <c r="E124" s="219" t="s">
        <v>22</v>
      </c>
      <c r="F124" s="220" t="s">
        <v>206</v>
      </c>
      <c r="G124" s="218"/>
      <c r="H124" s="221">
        <v>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163</v>
      </c>
      <c r="AU124" s="227" t="s">
        <v>88</v>
      </c>
      <c r="AV124" s="11" t="s">
        <v>88</v>
      </c>
      <c r="AW124" s="11" t="s">
        <v>38</v>
      </c>
      <c r="AX124" s="11" t="s">
        <v>23</v>
      </c>
      <c r="AY124" s="227" t="s">
        <v>150</v>
      </c>
    </row>
    <row r="125" s="10" customFormat="1" ht="22.8" customHeight="1">
      <c r="B125" s="185"/>
      <c r="C125" s="186"/>
      <c r="D125" s="187" t="s">
        <v>77</v>
      </c>
      <c r="E125" s="199" t="s">
        <v>206</v>
      </c>
      <c r="F125" s="199" t="s">
        <v>207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P126+SUM(P127:P146)</f>
        <v>0</v>
      </c>
      <c r="Q125" s="193"/>
      <c r="R125" s="194">
        <f>R126+SUM(R127:R146)</f>
        <v>0.00156</v>
      </c>
      <c r="S125" s="193"/>
      <c r="T125" s="195">
        <f>T126+SUM(T127:T146)</f>
        <v>17.48</v>
      </c>
      <c r="AR125" s="196" t="s">
        <v>23</v>
      </c>
      <c r="AT125" s="197" t="s">
        <v>77</v>
      </c>
      <c r="AU125" s="197" t="s">
        <v>23</v>
      </c>
      <c r="AY125" s="196" t="s">
        <v>150</v>
      </c>
      <c r="BK125" s="198">
        <f>BK126+SUM(BK127:BK146)</f>
        <v>0</v>
      </c>
    </row>
    <row r="126" s="1" customFormat="1" ht="16.5" customHeight="1">
      <c r="B126" s="35"/>
      <c r="C126" s="201" t="s">
        <v>28</v>
      </c>
      <c r="D126" s="201" t="s">
        <v>152</v>
      </c>
      <c r="E126" s="202" t="s">
        <v>310</v>
      </c>
      <c r="F126" s="203" t="s">
        <v>311</v>
      </c>
      <c r="G126" s="204" t="s">
        <v>220</v>
      </c>
      <c r="H126" s="205">
        <v>26</v>
      </c>
      <c r="I126" s="206"/>
      <c r="J126" s="207">
        <f>ROUND(I126*H126,2)</f>
        <v>0</v>
      </c>
      <c r="K126" s="203" t="s">
        <v>156</v>
      </c>
      <c r="L126" s="40"/>
      <c r="M126" s="208" t="s">
        <v>22</v>
      </c>
      <c r="N126" s="209" t="s">
        <v>49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4" t="s">
        <v>157</v>
      </c>
      <c r="AT126" s="14" t="s">
        <v>152</v>
      </c>
      <c r="AU126" s="14" t="s">
        <v>88</v>
      </c>
      <c r="AY126" s="14" t="s">
        <v>150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23</v>
      </c>
      <c r="BK126" s="212">
        <f>ROUND(I126*H126,2)</f>
        <v>0</v>
      </c>
      <c r="BL126" s="14" t="s">
        <v>157</v>
      </c>
      <c r="BM126" s="14" t="s">
        <v>312</v>
      </c>
    </row>
    <row r="127" s="1" customFormat="1">
      <c r="B127" s="35"/>
      <c r="C127" s="36"/>
      <c r="D127" s="213" t="s">
        <v>159</v>
      </c>
      <c r="E127" s="36"/>
      <c r="F127" s="214" t="s">
        <v>313</v>
      </c>
      <c r="G127" s="36"/>
      <c r="H127" s="36"/>
      <c r="I127" s="127"/>
      <c r="J127" s="36"/>
      <c r="K127" s="36"/>
      <c r="L127" s="40"/>
      <c r="M127" s="215"/>
      <c r="N127" s="76"/>
      <c r="O127" s="76"/>
      <c r="P127" s="76"/>
      <c r="Q127" s="76"/>
      <c r="R127" s="76"/>
      <c r="S127" s="76"/>
      <c r="T127" s="77"/>
      <c r="AT127" s="14" t="s">
        <v>159</v>
      </c>
      <c r="AU127" s="14" t="s">
        <v>88</v>
      </c>
    </row>
    <row r="128" s="1" customFormat="1">
      <c r="B128" s="35"/>
      <c r="C128" s="36"/>
      <c r="D128" s="213" t="s">
        <v>161</v>
      </c>
      <c r="E128" s="36"/>
      <c r="F128" s="216" t="s">
        <v>223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161</v>
      </c>
      <c r="AU128" s="14" t="s">
        <v>88</v>
      </c>
    </row>
    <row r="129" s="11" customFormat="1">
      <c r="B129" s="217"/>
      <c r="C129" s="218"/>
      <c r="D129" s="213" t="s">
        <v>163</v>
      </c>
      <c r="E129" s="219" t="s">
        <v>22</v>
      </c>
      <c r="F129" s="220" t="s">
        <v>345</v>
      </c>
      <c r="G129" s="218"/>
      <c r="H129" s="221">
        <v>26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163</v>
      </c>
      <c r="AU129" s="227" t="s">
        <v>88</v>
      </c>
      <c r="AV129" s="11" t="s">
        <v>88</v>
      </c>
      <c r="AW129" s="11" t="s">
        <v>38</v>
      </c>
      <c r="AX129" s="11" t="s">
        <v>78</v>
      </c>
      <c r="AY129" s="227" t="s">
        <v>150</v>
      </c>
    </row>
    <row r="130" s="1" customFormat="1" ht="16.5" customHeight="1">
      <c r="B130" s="35"/>
      <c r="C130" s="201" t="s">
        <v>205</v>
      </c>
      <c r="D130" s="201" t="s">
        <v>152</v>
      </c>
      <c r="E130" s="202" t="s">
        <v>315</v>
      </c>
      <c r="F130" s="203" t="s">
        <v>316</v>
      </c>
      <c r="G130" s="204" t="s">
        <v>220</v>
      </c>
      <c r="H130" s="205">
        <v>26</v>
      </c>
      <c r="I130" s="206"/>
      <c r="J130" s="207">
        <f>ROUND(I130*H130,2)</f>
        <v>0</v>
      </c>
      <c r="K130" s="203" t="s">
        <v>156</v>
      </c>
      <c r="L130" s="40"/>
      <c r="M130" s="208" t="s">
        <v>22</v>
      </c>
      <c r="N130" s="209" t="s">
        <v>49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4" t="s">
        <v>157</v>
      </c>
      <c r="AT130" s="14" t="s">
        <v>152</v>
      </c>
      <c r="AU130" s="14" t="s">
        <v>88</v>
      </c>
      <c r="AY130" s="14" t="s">
        <v>150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23</v>
      </c>
      <c r="BK130" s="212">
        <f>ROUND(I130*H130,2)</f>
        <v>0</v>
      </c>
      <c r="BL130" s="14" t="s">
        <v>157</v>
      </c>
      <c r="BM130" s="14" t="s">
        <v>346</v>
      </c>
    </row>
    <row r="131" s="1" customFormat="1">
      <c r="B131" s="35"/>
      <c r="C131" s="36"/>
      <c r="D131" s="213" t="s">
        <v>159</v>
      </c>
      <c r="E131" s="36"/>
      <c r="F131" s="214" t="s">
        <v>318</v>
      </c>
      <c r="G131" s="36"/>
      <c r="H131" s="36"/>
      <c r="I131" s="127"/>
      <c r="J131" s="36"/>
      <c r="K131" s="36"/>
      <c r="L131" s="40"/>
      <c r="M131" s="215"/>
      <c r="N131" s="76"/>
      <c r="O131" s="76"/>
      <c r="P131" s="76"/>
      <c r="Q131" s="76"/>
      <c r="R131" s="76"/>
      <c r="S131" s="76"/>
      <c r="T131" s="77"/>
      <c r="AT131" s="14" t="s">
        <v>159</v>
      </c>
      <c r="AU131" s="14" t="s">
        <v>88</v>
      </c>
    </row>
    <row r="132" s="1" customFormat="1">
      <c r="B132" s="35"/>
      <c r="C132" s="36"/>
      <c r="D132" s="213" t="s">
        <v>161</v>
      </c>
      <c r="E132" s="36"/>
      <c r="F132" s="216" t="s">
        <v>235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161</v>
      </c>
      <c r="AU132" s="14" t="s">
        <v>88</v>
      </c>
    </row>
    <row r="133" s="11" customFormat="1">
      <c r="B133" s="217"/>
      <c r="C133" s="218"/>
      <c r="D133" s="213" t="s">
        <v>163</v>
      </c>
      <c r="E133" s="219" t="s">
        <v>22</v>
      </c>
      <c r="F133" s="220" t="s">
        <v>345</v>
      </c>
      <c r="G133" s="218"/>
      <c r="H133" s="221">
        <v>26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163</v>
      </c>
      <c r="AU133" s="227" t="s">
        <v>88</v>
      </c>
      <c r="AV133" s="11" t="s">
        <v>88</v>
      </c>
      <c r="AW133" s="11" t="s">
        <v>38</v>
      </c>
      <c r="AX133" s="11" t="s">
        <v>23</v>
      </c>
      <c r="AY133" s="227" t="s">
        <v>150</v>
      </c>
    </row>
    <row r="134" s="1" customFormat="1" ht="16.5" customHeight="1">
      <c r="B134" s="35"/>
      <c r="C134" s="201" t="s">
        <v>230</v>
      </c>
      <c r="D134" s="201" t="s">
        <v>152</v>
      </c>
      <c r="E134" s="202" t="s">
        <v>237</v>
      </c>
      <c r="F134" s="203" t="s">
        <v>238</v>
      </c>
      <c r="G134" s="204" t="s">
        <v>220</v>
      </c>
      <c r="H134" s="205">
        <v>26</v>
      </c>
      <c r="I134" s="206"/>
      <c r="J134" s="207">
        <f>ROUND(I134*H134,2)</f>
        <v>0</v>
      </c>
      <c r="K134" s="203" t="s">
        <v>156</v>
      </c>
      <c r="L134" s="40"/>
      <c r="M134" s="208" t="s">
        <v>22</v>
      </c>
      <c r="N134" s="209" t="s">
        <v>49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4" t="s">
        <v>157</v>
      </c>
      <c r="AT134" s="14" t="s">
        <v>152</v>
      </c>
      <c r="AU134" s="14" t="s">
        <v>88</v>
      </c>
      <c r="AY134" s="14" t="s">
        <v>150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23</v>
      </c>
      <c r="BK134" s="212">
        <f>ROUND(I134*H134,2)</f>
        <v>0</v>
      </c>
      <c r="BL134" s="14" t="s">
        <v>157</v>
      </c>
      <c r="BM134" s="14" t="s">
        <v>239</v>
      </c>
    </row>
    <row r="135" s="1" customFormat="1">
      <c r="B135" s="35"/>
      <c r="C135" s="36"/>
      <c r="D135" s="213" t="s">
        <v>159</v>
      </c>
      <c r="E135" s="36"/>
      <c r="F135" s="214" t="s">
        <v>240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159</v>
      </c>
      <c r="AU135" s="14" t="s">
        <v>88</v>
      </c>
    </row>
    <row r="136" s="1" customFormat="1">
      <c r="B136" s="35"/>
      <c r="C136" s="36"/>
      <c r="D136" s="213" t="s">
        <v>161</v>
      </c>
      <c r="E136" s="36"/>
      <c r="F136" s="216" t="s">
        <v>241</v>
      </c>
      <c r="G136" s="36"/>
      <c r="H136" s="36"/>
      <c r="I136" s="127"/>
      <c r="J136" s="36"/>
      <c r="K136" s="36"/>
      <c r="L136" s="40"/>
      <c r="M136" s="215"/>
      <c r="N136" s="76"/>
      <c r="O136" s="76"/>
      <c r="P136" s="76"/>
      <c r="Q136" s="76"/>
      <c r="R136" s="76"/>
      <c r="S136" s="76"/>
      <c r="T136" s="77"/>
      <c r="AT136" s="14" t="s">
        <v>161</v>
      </c>
      <c r="AU136" s="14" t="s">
        <v>88</v>
      </c>
    </row>
    <row r="137" s="11" customFormat="1">
      <c r="B137" s="217"/>
      <c r="C137" s="218"/>
      <c r="D137" s="213" t="s">
        <v>163</v>
      </c>
      <c r="E137" s="219" t="s">
        <v>22</v>
      </c>
      <c r="F137" s="220" t="s">
        <v>345</v>
      </c>
      <c r="G137" s="218"/>
      <c r="H137" s="221">
        <v>26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163</v>
      </c>
      <c r="AU137" s="227" t="s">
        <v>88</v>
      </c>
      <c r="AV137" s="11" t="s">
        <v>88</v>
      </c>
      <c r="AW137" s="11" t="s">
        <v>38</v>
      </c>
      <c r="AX137" s="11" t="s">
        <v>23</v>
      </c>
      <c r="AY137" s="227" t="s">
        <v>150</v>
      </c>
    </row>
    <row r="138" s="1" customFormat="1" ht="16.5" customHeight="1">
      <c r="B138" s="35"/>
      <c r="C138" s="201" t="s">
        <v>236</v>
      </c>
      <c r="D138" s="201" t="s">
        <v>152</v>
      </c>
      <c r="E138" s="202" t="s">
        <v>243</v>
      </c>
      <c r="F138" s="203" t="s">
        <v>244</v>
      </c>
      <c r="G138" s="204" t="s">
        <v>220</v>
      </c>
      <c r="H138" s="205">
        <v>26</v>
      </c>
      <c r="I138" s="206"/>
      <c r="J138" s="207">
        <f>ROUND(I138*H138,2)</f>
        <v>0</v>
      </c>
      <c r="K138" s="203" t="s">
        <v>156</v>
      </c>
      <c r="L138" s="40"/>
      <c r="M138" s="208" t="s">
        <v>22</v>
      </c>
      <c r="N138" s="209" t="s">
        <v>49</v>
      </c>
      <c r="O138" s="76"/>
      <c r="P138" s="210">
        <f>O138*H138</f>
        <v>0</v>
      </c>
      <c r="Q138" s="210">
        <v>6.0000000000000002E-05</v>
      </c>
      <c r="R138" s="210">
        <f>Q138*H138</f>
        <v>0.00156</v>
      </c>
      <c r="S138" s="210">
        <v>0</v>
      </c>
      <c r="T138" s="211">
        <f>S138*H138</f>
        <v>0</v>
      </c>
      <c r="AR138" s="14" t="s">
        <v>157</v>
      </c>
      <c r="AT138" s="14" t="s">
        <v>152</v>
      </c>
      <c r="AU138" s="14" t="s">
        <v>88</v>
      </c>
      <c r="AY138" s="14" t="s">
        <v>150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23</v>
      </c>
      <c r="BK138" s="212">
        <f>ROUND(I138*H138,2)</f>
        <v>0</v>
      </c>
      <c r="BL138" s="14" t="s">
        <v>157</v>
      </c>
      <c r="BM138" s="14" t="s">
        <v>245</v>
      </c>
    </row>
    <row r="139" s="1" customFormat="1">
      <c r="B139" s="35"/>
      <c r="C139" s="36"/>
      <c r="D139" s="213" t="s">
        <v>159</v>
      </c>
      <c r="E139" s="36"/>
      <c r="F139" s="214" t="s">
        <v>246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159</v>
      </c>
      <c r="AU139" s="14" t="s">
        <v>88</v>
      </c>
    </row>
    <row r="140" s="1" customFormat="1">
      <c r="B140" s="35"/>
      <c r="C140" s="36"/>
      <c r="D140" s="213" t="s">
        <v>161</v>
      </c>
      <c r="E140" s="36"/>
      <c r="F140" s="216" t="s">
        <v>247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161</v>
      </c>
      <c r="AU140" s="14" t="s">
        <v>88</v>
      </c>
    </row>
    <row r="141" s="11" customFormat="1">
      <c r="B141" s="217"/>
      <c r="C141" s="218"/>
      <c r="D141" s="213" t="s">
        <v>163</v>
      </c>
      <c r="E141" s="219" t="s">
        <v>22</v>
      </c>
      <c r="F141" s="220" t="s">
        <v>345</v>
      </c>
      <c r="G141" s="218"/>
      <c r="H141" s="221">
        <v>26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163</v>
      </c>
      <c r="AU141" s="227" t="s">
        <v>88</v>
      </c>
      <c r="AV141" s="11" t="s">
        <v>88</v>
      </c>
      <c r="AW141" s="11" t="s">
        <v>38</v>
      </c>
      <c r="AX141" s="11" t="s">
        <v>78</v>
      </c>
      <c r="AY141" s="227" t="s">
        <v>150</v>
      </c>
    </row>
    <row r="142" s="1" customFormat="1" ht="16.5" customHeight="1">
      <c r="B142" s="35"/>
      <c r="C142" s="201" t="s">
        <v>242</v>
      </c>
      <c r="D142" s="201" t="s">
        <v>152</v>
      </c>
      <c r="E142" s="202" t="s">
        <v>225</v>
      </c>
      <c r="F142" s="203" t="s">
        <v>226</v>
      </c>
      <c r="G142" s="204" t="s">
        <v>155</v>
      </c>
      <c r="H142" s="205">
        <v>874</v>
      </c>
      <c r="I142" s="206"/>
      <c r="J142" s="207">
        <f>ROUND(I142*H142,2)</f>
        <v>0</v>
      </c>
      <c r="K142" s="203" t="s">
        <v>156</v>
      </c>
      <c r="L142" s="40"/>
      <c r="M142" s="208" t="s">
        <v>22</v>
      </c>
      <c r="N142" s="209" t="s">
        <v>49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0.02</v>
      </c>
      <c r="T142" s="211">
        <f>S142*H142</f>
        <v>17.48</v>
      </c>
      <c r="AR142" s="14" t="s">
        <v>157</v>
      </c>
      <c r="AT142" s="14" t="s">
        <v>152</v>
      </c>
      <c r="AU142" s="14" t="s">
        <v>88</v>
      </c>
      <c r="AY142" s="14" t="s">
        <v>150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23</v>
      </c>
      <c r="BK142" s="212">
        <f>ROUND(I142*H142,2)</f>
        <v>0</v>
      </c>
      <c r="BL142" s="14" t="s">
        <v>157</v>
      </c>
      <c r="BM142" s="14" t="s">
        <v>347</v>
      </c>
    </row>
    <row r="143" s="1" customFormat="1">
      <c r="B143" s="35"/>
      <c r="C143" s="36"/>
      <c r="D143" s="213" t="s">
        <v>159</v>
      </c>
      <c r="E143" s="36"/>
      <c r="F143" s="214" t="s">
        <v>228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159</v>
      </c>
      <c r="AU143" s="14" t="s">
        <v>88</v>
      </c>
    </row>
    <row r="144" s="1" customFormat="1">
      <c r="B144" s="35"/>
      <c r="C144" s="36"/>
      <c r="D144" s="213" t="s">
        <v>161</v>
      </c>
      <c r="E144" s="36"/>
      <c r="F144" s="216" t="s">
        <v>229</v>
      </c>
      <c r="G144" s="36"/>
      <c r="H144" s="36"/>
      <c r="I144" s="127"/>
      <c r="J144" s="36"/>
      <c r="K144" s="36"/>
      <c r="L144" s="40"/>
      <c r="M144" s="215"/>
      <c r="N144" s="76"/>
      <c r="O144" s="76"/>
      <c r="P144" s="76"/>
      <c r="Q144" s="76"/>
      <c r="R144" s="76"/>
      <c r="S144" s="76"/>
      <c r="T144" s="77"/>
      <c r="AT144" s="14" t="s">
        <v>161</v>
      </c>
      <c r="AU144" s="14" t="s">
        <v>88</v>
      </c>
    </row>
    <row r="145" s="11" customFormat="1">
      <c r="B145" s="217"/>
      <c r="C145" s="218"/>
      <c r="D145" s="213" t="s">
        <v>163</v>
      </c>
      <c r="E145" s="219" t="s">
        <v>22</v>
      </c>
      <c r="F145" s="220" t="s">
        <v>344</v>
      </c>
      <c r="G145" s="218"/>
      <c r="H145" s="221">
        <v>874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163</v>
      </c>
      <c r="AU145" s="227" t="s">
        <v>88</v>
      </c>
      <c r="AV145" s="11" t="s">
        <v>88</v>
      </c>
      <c r="AW145" s="11" t="s">
        <v>38</v>
      </c>
      <c r="AX145" s="11" t="s">
        <v>23</v>
      </c>
      <c r="AY145" s="227" t="s">
        <v>150</v>
      </c>
    </row>
    <row r="146" s="10" customFormat="1" ht="20.88" customHeight="1">
      <c r="B146" s="185"/>
      <c r="C146" s="186"/>
      <c r="D146" s="187" t="s">
        <v>77</v>
      </c>
      <c r="E146" s="199" t="s">
        <v>248</v>
      </c>
      <c r="F146" s="199" t="s">
        <v>249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SUM(P147:P167)</f>
        <v>0</v>
      </c>
      <c r="Q146" s="193"/>
      <c r="R146" s="194">
        <f>SUM(R147:R167)</f>
        <v>0</v>
      </c>
      <c r="S146" s="193"/>
      <c r="T146" s="195">
        <f>SUM(T147:T167)</f>
        <v>0</v>
      </c>
      <c r="AR146" s="196" t="s">
        <v>23</v>
      </c>
      <c r="AT146" s="197" t="s">
        <v>77</v>
      </c>
      <c r="AU146" s="197" t="s">
        <v>88</v>
      </c>
      <c r="AY146" s="196" t="s">
        <v>150</v>
      </c>
      <c r="BK146" s="198">
        <f>SUM(BK147:BK167)</f>
        <v>0</v>
      </c>
    </row>
    <row r="147" s="1" customFormat="1" ht="16.5" customHeight="1">
      <c r="B147" s="35"/>
      <c r="C147" s="201" t="s">
        <v>8</v>
      </c>
      <c r="D147" s="201" t="s">
        <v>152</v>
      </c>
      <c r="E147" s="202" t="s">
        <v>250</v>
      </c>
      <c r="F147" s="203" t="s">
        <v>251</v>
      </c>
      <c r="G147" s="204" t="s">
        <v>252</v>
      </c>
      <c r="H147" s="205">
        <v>224</v>
      </c>
      <c r="I147" s="206"/>
      <c r="J147" s="207">
        <f>ROUND(I147*H147,2)</f>
        <v>0</v>
      </c>
      <c r="K147" s="203" t="s">
        <v>156</v>
      </c>
      <c r="L147" s="40"/>
      <c r="M147" s="208" t="s">
        <v>22</v>
      </c>
      <c r="N147" s="209" t="s">
        <v>49</v>
      </c>
      <c r="O147" s="76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4" t="s">
        <v>157</v>
      </c>
      <c r="AT147" s="14" t="s">
        <v>152</v>
      </c>
      <c r="AU147" s="14" t="s">
        <v>173</v>
      </c>
      <c r="AY147" s="14" t="s">
        <v>150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23</v>
      </c>
      <c r="BK147" s="212">
        <f>ROUND(I147*H147,2)</f>
        <v>0</v>
      </c>
      <c r="BL147" s="14" t="s">
        <v>157</v>
      </c>
      <c r="BM147" s="14" t="s">
        <v>253</v>
      </c>
    </row>
    <row r="148" s="1" customFormat="1">
      <c r="B148" s="35"/>
      <c r="C148" s="36"/>
      <c r="D148" s="213" t="s">
        <v>159</v>
      </c>
      <c r="E148" s="36"/>
      <c r="F148" s="214" t="s">
        <v>254</v>
      </c>
      <c r="G148" s="36"/>
      <c r="H148" s="36"/>
      <c r="I148" s="127"/>
      <c r="J148" s="36"/>
      <c r="K148" s="36"/>
      <c r="L148" s="40"/>
      <c r="M148" s="215"/>
      <c r="N148" s="76"/>
      <c r="O148" s="76"/>
      <c r="P148" s="76"/>
      <c r="Q148" s="76"/>
      <c r="R148" s="76"/>
      <c r="S148" s="76"/>
      <c r="T148" s="77"/>
      <c r="AT148" s="14" t="s">
        <v>159</v>
      </c>
      <c r="AU148" s="14" t="s">
        <v>173</v>
      </c>
    </row>
    <row r="149" s="1" customFormat="1">
      <c r="B149" s="35"/>
      <c r="C149" s="36"/>
      <c r="D149" s="213" t="s">
        <v>161</v>
      </c>
      <c r="E149" s="36"/>
      <c r="F149" s="216" t="s">
        <v>255</v>
      </c>
      <c r="G149" s="36"/>
      <c r="H149" s="36"/>
      <c r="I149" s="127"/>
      <c r="J149" s="36"/>
      <c r="K149" s="36"/>
      <c r="L149" s="40"/>
      <c r="M149" s="215"/>
      <c r="N149" s="76"/>
      <c r="O149" s="76"/>
      <c r="P149" s="76"/>
      <c r="Q149" s="76"/>
      <c r="R149" s="76"/>
      <c r="S149" s="76"/>
      <c r="T149" s="77"/>
      <c r="AT149" s="14" t="s">
        <v>161</v>
      </c>
      <c r="AU149" s="14" t="s">
        <v>173</v>
      </c>
    </row>
    <row r="150" s="1" customFormat="1">
      <c r="B150" s="35"/>
      <c r="C150" s="36"/>
      <c r="D150" s="213" t="s">
        <v>178</v>
      </c>
      <c r="E150" s="36"/>
      <c r="F150" s="216" t="s">
        <v>256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178</v>
      </c>
      <c r="AU150" s="14" t="s">
        <v>173</v>
      </c>
    </row>
    <row r="151" s="11" customFormat="1">
      <c r="B151" s="217"/>
      <c r="C151" s="218"/>
      <c r="D151" s="213" t="s">
        <v>163</v>
      </c>
      <c r="E151" s="219" t="s">
        <v>22</v>
      </c>
      <c r="F151" s="220" t="s">
        <v>348</v>
      </c>
      <c r="G151" s="218"/>
      <c r="H151" s="221">
        <v>224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163</v>
      </c>
      <c r="AU151" s="227" t="s">
        <v>173</v>
      </c>
      <c r="AV151" s="11" t="s">
        <v>88</v>
      </c>
      <c r="AW151" s="11" t="s">
        <v>38</v>
      </c>
      <c r="AX151" s="11" t="s">
        <v>78</v>
      </c>
      <c r="AY151" s="227" t="s">
        <v>150</v>
      </c>
    </row>
    <row r="152" s="1" customFormat="1" ht="16.5" customHeight="1">
      <c r="B152" s="35"/>
      <c r="C152" s="201" t="s">
        <v>258</v>
      </c>
      <c r="D152" s="201" t="s">
        <v>152</v>
      </c>
      <c r="E152" s="202" t="s">
        <v>259</v>
      </c>
      <c r="F152" s="203" t="s">
        <v>260</v>
      </c>
      <c r="G152" s="204" t="s">
        <v>252</v>
      </c>
      <c r="H152" s="205">
        <v>448</v>
      </c>
      <c r="I152" s="206"/>
      <c r="J152" s="207">
        <f>ROUND(I152*H152,2)</f>
        <v>0</v>
      </c>
      <c r="K152" s="203" t="s">
        <v>156</v>
      </c>
      <c r="L152" s="40"/>
      <c r="M152" s="208" t="s">
        <v>22</v>
      </c>
      <c r="N152" s="209" t="s">
        <v>49</v>
      </c>
      <c r="O152" s="7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4" t="s">
        <v>157</v>
      </c>
      <c r="AT152" s="14" t="s">
        <v>152</v>
      </c>
      <c r="AU152" s="14" t="s">
        <v>173</v>
      </c>
      <c r="AY152" s="14" t="s">
        <v>150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23</v>
      </c>
      <c r="BK152" s="212">
        <f>ROUND(I152*H152,2)</f>
        <v>0</v>
      </c>
      <c r="BL152" s="14" t="s">
        <v>157</v>
      </c>
      <c r="BM152" s="14" t="s">
        <v>261</v>
      </c>
    </row>
    <row r="153" s="1" customFormat="1">
      <c r="B153" s="35"/>
      <c r="C153" s="36"/>
      <c r="D153" s="213" t="s">
        <v>159</v>
      </c>
      <c r="E153" s="36"/>
      <c r="F153" s="214" t="s">
        <v>262</v>
      </c>
      <c r="G153" s="36"/>
      <c r="H153" s="36"/>
      <c r="I153" s="127"/>
      <c r="J153" s="36"/>
      <c r="K153" s="36"/>
      <c r="L153" s="40"/>
      <c r="M153" s="215"/>
      <c r="N153" s="76"/>
      <c r="O153" s="76"/>
      <c r="P153" s="76"/>
      <c r="Q153" s="76"/>
      <c r="R153" s="76"/>
      <c r="S153" s="76"/>
      <c r="T153" s="77"/>
      <c r="AT153" s="14" t="s">
        <v>159</v>
      </c>
      <c r="AU153" s="14" t="s">
        <v>173</v>
      </c>
    </row>
    <row r="154" s="1" customFormat="1">
      <c r="B154" s="35"/>
      <c r="C154" s="36"/>
      <c r="D154" s="213" t="s">
        <v>161</v>
      </c>
      <c r="E154" s="36"/>
      <c r="F154" s="216" t="s">
        <v>255</v>
      </c>
      <c r="G154" s="36"/>
      <c r="H154" s="36"/>
      <c r="I154" s="127"/>
      <c r="J154" s="36"/>
      <c r="K154" s="36"/>
      <c r="L154" s="40"/>
      <c r="M154" s="215"/>
      <c r="N154" s="76"/>
      <c r="O154" s="76"/>
      <c r="P154" s="76"/>
      <c r="Q154" s="76"/>
      <c r="R154" s="76"/>
      <c r="S154" s="76"/>
      <c r="T154" s="77"/>
      <c r="AT154" s="14" t="s">
        <v>161</v>
      </c>
      <c r="AU154" s="14" t="s">
        <v>173</v>
      </c>
    </row>
    <row r="155" s="11" customFormat="1">
      <c r="B155" s="217"/>
      <c r="C155" s="218"/>
      <c r="D155" s="213" t="s">
        <v>163</v>
      </c>
      <c r="E155" s="219" t="s">
        <v>22</v>
      </c>
      <c r="F155" s="220" t="s">
        <v>349</v>
      </c>
      <c r="G155" s="218"/>
      <c r="H155" s="221">
        <v>448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163</v>
      </c>
      <c r="AU155" s="227" t="s">
        <v>173</v>
      </c>
      <c r="AV155" s="11" t="s">
        <v>88</v>
      </c>
      <c r="AW155" s="11" t="s">
        <v>38</v>
      </c>
      <c r="AX155" s="11" t="s">
        <v>23</v>
      </c>
      <c r="AY155" s="227" t="s">
        <v>150</v>
      </c>
    </row>
    <row r="156" s="1" customFormat="1" ht="16.5" customHeight="1">
      <c r="B156" s="35"/>
      <c r="C156" s="201" t="s">
        <v>264</v>
      </c>
      <c r="D156" s="201" t="s">
        <v>152</v>
      </c>
      <c r="E156" s="202" t="s">
        <v>265</v>
      </c>
      <c r="F156" s="203" t="s">
        <v>266</v>
      </c>
      <c r="G156" s="204" t="s">
        <v>252</v>
      </c>
      <c r="H156" s="205">
        <v>4.4000000000000004</v>
      </c>
      <c r="I156" s="206"/>
      <c r="J156" s="207">
        <f>ROUND(I156*H156,2)</f>
        <v>0</v>
      </c>
      <c r="K156" s="203" t="s">
        <v>156</v>
      </c>
      <c r="L156" s="40"/>
      <c r="M156" s="208" t="s">
        <v>22</v>
      </c>
      <c r="N156" s="209" t="s">
        <v>49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157</v>
      </c>
      <c r="AT156" s="14" t="s">
        <v>152</v>
      </c>
      <c r="AU156" s="14" t="s">
        <v>173</v>
      </c>
      <c r="AY156" s="14" t="s">
        <v>150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23</v>
      </c>
      <c r="BK156" s="212">
        <f>ROUND(I156*H156,2)</f>
        <v>0</v>
      </c>
      <c r="BL156" s="14" t="s">
        <v>157</v>
      </c>
      <c r="BM156" s="14" t="s">
        <v>267</v>
      </c>
    </row>
    <row r="157" s="1" customFormat="1">
      <c r="B157" s="35"/>
      <c r="C157" s="36"/>
      <c r="D157" s="213" t="s">
        <v>159</v>
      </c>
      <c r="E157" s="36"/>
      <c r="F157" s="214" t="s">
        <v>268</v>
      </c>
      <c r="G157" s="36"/>
      <c r="H157" s="36"/>
      <c r="I157" s="127"/>
      <c r="J157" s="36"/>
      <c r="K157" s="36"/>
      <c r="L157" s="40"/>
      <c r="M157" s="215"/>
      <c r="N157" s="76"/>
      <c r="O157" s="76"/>
      <c r="P157" s="76"/>
      <c r="Q157" s="76"/>
      <c r="R157" s="76"/>
      <c r="S157" s="76"/>
      <c r="T157" s="77"/>
      <c r="AT157" s="14" t="s">
        <v>159</v>
      </c>
      <c r="AU157" s="14" t="s">
        <v>173</v>
      </c>
    </row>
    <row r="158" s="1" customFormat="1">
      <c r="B158" s="35"/>
      <c r="C158" s="36"/>
      <c r="D158" s="213" t="s">
        <v>161</v>
      </c>
      <c r="E158" s="36"/>
      <c r="F158" s="216" t="s">
        <v>255</v>
      </c>
      <c r="G158" s="36"/>
      <c r="H158" s="36"/>
      <c r="I158" s="127"/>
      <c r="J158" s="36"/>
      <c r="K158" s="36"/>
      <c r="L158" s="40"/>
      <c r="M158" s="215"/>
      <c r="N158" s="76"/>
      <c r="O158" s="76"/>
      <c r="P158" s="76"/>
      <c r="Q158" s="76"/>
      <c r="R158" s="76"/>
      <c r="S158" s="76"/>
      <c r="T158" s="77"/>
      <c r="AT158" s="14" t="s">
        <v>161</v>
      </c>
      <c r="AU158" s="14" t="s">
        <v>173</v>
      </c>
    </row>
    <row r="159" s="11" customFormat="1">
      <c r="B159" s="217"/>
      <c r="C159" s="218"/>
      <c r="D159" s="213" t="s">
        <v>163</v>
      </c>
      <c r="E159" s="219" t="s">
        <v>22</v>
      </c>
      <c r="F159" s="220" t="s">
        <v>350</v>
      </c>
      <c r="G159" s="218"/>
      <c r="H159" s="221">
        <v>4.4000000000000004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163</v>
      </c>
      <c r="AU159" s="227" t="s">
        <v>173</v>
      </c>
      <c r="AV159" s="11" t="s">
        <v>88</v>
      </c>
      <c r="AW159" s="11" t="s">
        <v>38</v>
      </c>
      <c r="AX159" s="11" t="s">
        <v>23</v>
      </c>
      <c r="AY159" s="227" t="s">
        <v>150</v>
      </c>
    </row>
    <row r="160" s="1" customFormat="1" ht="16.5" customHeight="1">
      <c r="B160" s="35"/>
      <c r="C160" s="201" t="s">
        <v>269</v>
      </c>
      <c r="D160" s="201" t="s">
        <v>152</v>
      </c>
      <c r="E160" s="202" t="s">
        <v>270</v>
      </c>
      <c r="F160" s="203" t="s">
        <v>271</v>
      </c>
      <c r="G160" s="204" t="s">
        <v>252</v>
      </c>
      <c r="H160" s="205">
        <v>8.8000000000000007</v>
      </c>
      <c r="I160" s="206"/>
      <c r="J160" s="207">
        <f>ROUND(I160*H160,2)</f>
        <v>0</v>
      </c>
      <c r="K160" s="203" t="s">
        <v>22</v>
      </c>
      <c r="L160" s="40"/>
      <c r="M160" s="208" t="s">
        <v>22</v>
      </c>
      <c r="N160" s="209" t="s">
        <v>49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157</v>
      </c>
      <c r="AT160" s="14" t="s">
        <v>152</v>
      </c>
      <c r="AU160" s="14" t="s">
        <v>173</v>
      </c>
      <c r="AY160" s="14" t="s">
        <v>150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23</v>
      </c>
      <c r="BK160" s="212">
        <f>ROUND(I160*H160,2)</f>
        <v>0</v>
      </c>
      <c r="BL160" s="14" t="s">
        <v>157</v>
      </c>
      <c r="BM160" s="14" t="s">
        <v>272</v>
      </c>
    </row>
    <row r="161" s="1" customFormat="1">
      <c r="B161" s="35"/>
      <c r="C161" s="36"/>
      <c r="D161" s="213" t="s">
        <v>159</v>
      </c>
      <c r="E161" s="36"/>
      <c r="F161" s="214" t="s">
        <v>273</v>
      </c>
      <c r="G161" s="36"/>
      <c r="H161" s="36"/>
      <c r="I161" s="127"/>
      <c r="J161" s="36"/>
      <c r="K161" s="36"/>
      <c r="L161" s="40"/>
      <c r="M161" s="215"/>
      <c r="N161" s="76"/>
      <c r="O161" s="76"/>
      <c r="P161" s="76"/>
      <c r="Q161" s="76"/>
      <c r="R161" s="76"/>
      <c r="S161" s="76"/>
      <c r="T161" s="77"/>
      <c r="AT161" s="14" t="s">
        <v>159</v>
      </c>
      <c r="AU161" s="14" t="s">
        <v>173</v>
      </c>
    </row>
    <row r="162" s="1" customFormat="1">
      <c r="B162" s="35"/>
      <c r="C162" s="36"/>
      <c r="D162" s="213" t="s">
        <v>178</v>
      </c>
      <c r="E162" s="36"/>
      <c r="F162" s="216" t="s">
        <v>274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178</v>
      </c>
      <c r="AU162" s="14" t="s">
        <v>173</v>
      </c>
    </row>
    <row r="163" s="11" customFormat="1">
      <c r="B163" s="217"/>
      <c r="C163" s="218"/>
      <c r="D163" s="213" t="s">
        <v>163</v>
      </c>
      <c r="E163" s="219" t="s">
        <v>22</v>
      </c>
      <c r="F163" s="220" t="s">
        <v>351</v>
      </c>
      <c r="G163" s="218"/>
      <c r="H163" s="221">
        <v>8.8000000000000007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163</v>
      </c>
      <c r="AU163" s="227" t="s">
        <v>173</v>
      </c>
      <c r="AV163" s="11" t="s">
        <v>88</v>
      </c>
      <c r="AW163" s="11" t="s">
        <v>38</v>
      </c>
      <c r="AX163" s="11" t="s">
        <v>78</v>
      </c>
      <c r="AY163" s="227" t="s">
        <v>150</v>
      </c>
    </row>
    <row r="164" s="1" customFormat="1" ht="16.5" customHeight="1">
      <c r="B164" s="35"/>
      <c r="C164" s="201" t="s">
        <v>276</v>
      </c>
      <c r="D164" s="201" t="s">
        <v>152</v>
      </c>
      <c r="E164" s="202" t="s">
        <v>277</v>
      </c>
      <c r="F164" s="203" t="s">
        <v>278</v>
      </c>
      <c r="G164" s="204" t="s">
        <v>252</v>
      </c>
      <c r="H164" s="205">
        <v>8.5399999999999991</v>
      </c>
      <c r="I164" s="206"/>
      <c r="J164" s="207">
        <f>ROUND(I164*H164,2)</f>
        <v>0</v>
      </c>
      <c r="K164" s="203" t="s">
        <v>156</v>
      </c>
      <c r="L164" s="40"/>
      <c r="M164" s="208" t="s">
        <v>22</v>
      </c>
      <c r="N164" s="209" t="s">
        <v>49</v>
      </c>
      <c r="O164" s="76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14" t="s">
        <v>157</v>
      </c>
      <c r="AT164" s="14" t="s">
        <v>152</v>
      </c>
      <c r="AU164" s="14" t="s">
        <v>173</v>
      </c>
      <c r="AY164" s="14" t="s">
        <v>150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23</v>
      </c>
      <c r="BK164" s="212">
        <f>ROUND(I164*H164,2)</f>
        <v>0</v>
      </c>
      <c r="BL164" s="14" t="s">
        <v>157</v>
      </c>
      <c r="BM164" s="14" t="s">
        <v>279</v>
      </c>
    </row>
    <row r="165" s="1" customFormat="1">
      <c r="B165" s="35"/>
      <c r="C165" s="36"/>
      <c r="D165" s="213" t="s">
        <v>159</v>
      </c>
      <c r="E165" s="36"/>
      <c r="F165" s="214" t="s">
        <v>280</v>
      </c>
      <c r="G165" s="36"/>
      <c r="H165" s="36"/>
      <c r="I165" s="127"/>
      <c r="J165" s="36"/>
      <c r="K165" s="36"/>
      <c r="L165" s="40"/>
      <c r="M165" s="215"/>
      <c r="N165" s="76"/>
      <c r="O165" s="76"/>
      <c r="P165" s="76"/>
      <c r="Q165" s="76"/>
      <c r="R165" s="76"/>
      <c r="S165" s="76"/>
      <c r="T165" s="77"/>
      <c r="AT165" s="14" t="s">
        <v>159</v>
      </c>
      <c r="AU165" s="14" t="s">
        <v>173</v>
      </c>
    </row>
    <row r="166" s="1" customFormat="1">
      <c r="B166" s="35"/>
      <c r="C166" s="36"/>
      <c r="D166" s="213" t="s">
        <v>161</v>
      </c>
      <c r="E166" s="36"/>
      <c r="F166" s="216" t="s">
        <v>281</v>
      </c>
      <c r="G166" s="36"/>
      <c r="H166" s="36"/>
      <c r="I166" s="127"/>
      <c r="J166" s="36"/>
      <c r="K166" s="36"/>
      <c r="L166" s="40"/>
      <c r="M166" s="215"/>
      <c r="N166" s="76"/>
      <c r="O166" s="76"/>
      <c r="P166" s="76"/>
      <c r="Q166" s="76"/>
      <c r="R166" s="76"/>
      <c r="S166" s="76"/>
      <c r="T166" s="77"/>
      <c r="AT166" s="14" t="s">
        <v>161</v>
      </c>
      <c r="AU166" s="14" t="s">
        <v>173</v>
      </c>
    </row>
    <row r="167" s="11" customFormat="1">
      <c r="B167" s="217"/>
      <c r="C167" s="218"/>
      <c r="D167" s="213" t="s">
        <v>163</v>
      </c>
      <c r="E167" s="219" t="s">
        <v>22</v>
      </c>
      <c r="F167" s="220" t="s">
        <v>352</v>
      </c>
      <c r="G167" s="218"/>
      <c r="H167" s="221">
        <v>8.5399999999999991</v>
      </c>
      <c r="I167" s="222"/>
      <c r="J167" s="218"/>
      <c r="K167" s="218"/>
      <c r="L167" s="223"/>
      <c r="M167" s="228"/>
      <c r="N167" s="229"/>
      <c r="O167" s="229"/>
      <c r="P167" s="229"/>
      <c r="Q167" s="229"/>
      <c r="R167" s="229"/>
      <c r="S167" s="229"/>
      <c r="T167" s="230"/>
      <c r="AT167" s="227" t="s">
        <v>163</v>
      </c>
      <c r="AU167" s="227" t="s">
        <v>173</v>
      </c>
      <c r="AV167" s="11" t="s">
        <v>88</v>
      </c>
      <c r="AW167" s="11" t="s">
        <v>38</v>
      </c>
      <c r="AX167" s="11" t="s">
        <v>78</v>
      </c>
      <c r="AY167" s="227" t="s">
        <v>150</v>
      </c>
    </row>
    <row r="168" s="1" customFormat="1" ht="6.96" customHeight="1">
      <c r="B168" s="54"/>
      <c r="C168" s="55"/>
      <c r="D168" s="55"/>
      <c r="E168" s="55"/>
      <c r="F168" s="55"/>
      <c r="G168" s="55"/>
      <c r="H168" s="55"/>
      <c r="I168" s="151"/>
      <c r="J168" s="55"/>
      <c r="K168" s="55"/>
      <c r="L168" s="40"/>
    </row>
  </sheetData>
  <sheetProtection sheet="1" autoFilter="0" formatColumns="0" formatRows="0" objects="1" scenarios="1" spinCount="100000" saltValue="1riXFh9Mxf6E/2u08TQ5jXpXWs20RKSxCL/tOBm2Exj8FfCulQWzKI8SdCsgA6ArZAjZ91mO5H2KAaKce5kj9Q==" hashValue="1/dqGtOLg34YpT3UF8G6xm40D/+D+WucX5wZPMedgYkI7pzQLPX5tO/F5TLf7qB4d7SoH34dUkSnG1rCNYbZ0Q==" algorithmName="SHA-512" password="CC35"/>
  <autoFilter ref="C84:K16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103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353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354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ROUND((SUM(BE85:BE163)),  2)</f>
        <v>0</v>
      </c>
      <c r="I33" s="140">
        <v>0.20999999999999999</v>
      </c>
      <c r="J33" s="139">
        <f>ROUND(((SUM(BE85:BE163))*I33),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ROUND((SUM(BF85:BF163)),  2)</f>
        <v>0</v>
      </c>
      <c r="I34" s="140">
        <v>0.14999999999999999</v>
      </c>
      <c r="J34" s="139">
        <f>ROUND(((SUM(BF85:BF163))*I34),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ROUND((SUM(BG85:BG163)),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ROUND((SUM(BH85:BH163)),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ROUND((SUM(BI85:BI163)),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86.6 - ulice Masarykova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J108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J113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J142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86.6 - ulice Masarykova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1.82277</v>
      </c>
      <c r="S85" s="88"/>
      <c r="T85" s="183">
        <f>T86</f>
        <v>113.958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P87+P96+P108+P113</f>
        <v>0</v>
      </c>
      <c r="Q86" s="193"/>
      <c r="R86" s="194">
        <f>R87+R96+R108+R113</f>
        <v>1.82277</v>
      </c>
      <c r="S86" s="193"/>
      <c r="T86" s="195">
        <f>T87+T96+T108+T113</f>
        <v>113.958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BK87+BK96+BK108+BK113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0.069120000000000001</v>
      </c>
      <c r="S87" s="193"/>
      <c r="T87" s="195">
        <f>SUM(T88:T95)</f>
        <v>98.597999999999999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3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0.29400000000000004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173</v>
      </c>
      <c r="G91" s="218"/>
      <c r="H91" s="221">
        <v>3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768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0.069120000000000001</v>
      </c>
      <c r="S92" s="210">
        <v>0.128</v>
      </c>
      <c r="T92" s="211">
        <f>S92*H92</f>
        <v>98.304000000000002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355</v>
      </c>
      <c r="G95" s="218"/>
      <c r="H95" s="221">
        <v>768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SUM(P97:P107)</f>
        <v>0</v>
      </c>
      <c r="Q96" s="193"/>
      <c r="R96" s="194">
        <f>SUM(R97:R107)</f>
        <v>0.46848000000000001</v>
      </c>
      <c r="S96" s="193"/>
      <c r="T96" s="195">
        <f>SUM(T97:T107)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SUM(BK97:BK107)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10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28</v>
      </c>
      <c r="G100" s="218"/>
      <c r="H100" s="221">
        <v>10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298</v>
      </c>
      <c r="F101" s="203" t="s">
        <v>299</v>
      </c>
      <c r="G101" s="204" t="s">
        <v>155</v>
      </c>
      <c r="H101" s="205">
        <v>768</v>
      </c>
      <c r="I101" s="206"/>
      <c r="J101" s="207">
        <f>ROUND(I101*H101,2)</f>
        <v>0</v>
      </c>
      <c r="K101" s="203" t="s">
        <v>300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0.00060999999999999997</v>
      </c>
      <c r="R101" s="210">
        <f>Q101*H101</f>
        <v>0.46848000000000001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356</v>
      </c>
    </row>
    <row r="102" s="1" customFormat="1">
      <c r="B102" s="35"/>
      <c r="C102" s="36"/>
      <c r="D102" s="213" t="s">
        <v>159</v>
      </c>
      <c r="E102" s="36"/>
      <c r="F102" s="214" t="s">
        <v>302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1" customFormat="1">
      <c r="B103" s="217"/>
      <c r="C103" s="218"/>
      <c r="D103" s="213" t="s">
        <v>163</v>
      </c>
      <c r="E103" s="219" t="s">
        <v>22</v>
      </c>
      <c r="F103" s="220" t="s">
        <v>355</v>
      </c>
      <c r="G103" s="218"/>
      <c r="H103" s="221">
        <v>768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163</v>
      </c>
      <c r="AU103" s="227" t="s">
        <v>88</v>
      </c>
      <c r="AV103" s="11" t="s">
        <v>88</v>
      </c>
      <c r="AW103" s="11" t="s">
        <v>38</v>
      </c>
      <c r="AX103" s="11" t="s">
        <v>23</v>
      </c>
      <c r="AY103" s="227" t="s">
        <v>150</v>
      </c>
    </row>
    <row r="104" s="1" customFormat="1" ht="16.5" customHeight="1">
      <c r="B104" s="35"/>
      <c r="C104" s="201" t="s">
        <v>171</v>
      </c>
      <c r="D104" s="201" t="s">
        <v>152</v>
      </c>
      <c r="E104" s="202" t="s">
        <v>186</v>
      </c>
      <c r="F104" s="203" t="s">
        <v>187</v>
      </c>
      <c r="G104" s="204" t="s">
        <v>155</v>
      </c>
      <c r="H104" s="205">
        <v>768</v>
      </c>
      <c r="I104" s="206"/>
      <c r="J104" s="207">
        <f>ROUND(I104*H104,2)</f>
        <v>0</v>
      </c>
      <c r="K104" s="203" t="s">
        <v>156</v>
      </c>
      <c r="L104" s="40"/>
      <c r="M104" s="208" t="s">
        <v>22</v>
      </c>
      <c r="N104" s="209" t="s">
        <v>49</v>
      </c>
      <c r="O104" s="7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14" t="s">
        <v>157</v>
      </c>
      <c r="AT104" s="14" t="s">
        <v>152</v>
      </c>
      <c r="AU104" s="14" t="s">
        <v>88</v>
      </c>
      <c r="AY104" s="14" t="s">
        <v>150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23</v>
      </c>
      <c r="BK104" s="212">
        <f>ROUND(I104*H104,2)</f>
        <v>0</v>
      </c>
      <c r="BL104" s="14" t="s">
        <v>157</v>
      </c>
      <c r="BM104" s="14" t="s">
        <v>188</v>
      </c>
    </row>
    <row r="105" s="1" customFormat="1">
      <c r="B105" s="35"/>
      <c r="C105" s="36"/>
      <c r="D105" s="213" t="s">
        <v>159</v>
      </c>
      <c r="E105" s="36"/>
      <c r="F105" s="214" t="s">
        <v>189</v>
      </c>
      <c r="G105" s="36"/>
      <c r="H105" s="36"/>
      <c r="I105" s="127"/>
      <c r="J105" s="36"/>
      <c r="K105" s="36"/>
      <c r="L105" s="40"/>
      <c r="M105" s="215"/>
      <c r="N105" s="76"/>
      <c r="O105" s="76"/>
      <c r="P105" s="76"/>
      <c r="Q105" s="76"/>
      <c r="R105" s="76"/>
      <c r="S105" s="76"/>
      <c r="T105" s="77"/>
      <c r="AT105" s="14" t="s">
        <v>159</v>
      </c>
      <c r="AU105" s="14" t="s">
        <v>88</v>
      </c>
    </row>
    <row r="106" s="1" customFormat="1">
      <c r="B106" s="35"/>
      <c r="C106" s="36"/>
      <c r="D106" s="213" t="s">
        <v>161</v>
      </c>
      <c r="E106" s="36"/>
      <c r="F106" s="216" t="s">
        <v>190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161</v>
      </c>
      <c r="AU106" s="14" t="s">
        <v>88</v>
      </c>
    </row>
    <row r="107" s="11" customFormat="1">
      <c r="B107" s="217"/>
      <c r="C107" s="218"/>
      <c r="D107" s="213" t="s">
        <v>163</v>
      </c>
      <c r="E107" s="219" t="s">
        <v>22</v>
      </c>
      <c r="F107" s="220" t="s">
        <v>355</v>
      </c>
      <c r="G107" s="218"/>
      <c r="H107" s="221">
        <v>768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163</v>
      </c>
      <c r="AU107" s="227" t="s">
        <v>88</v>
      </c>
      <c r="AV107" s="11" t="s">
        <v>88</v>
      </c>
      <c r="AW107" s="11" t="s">
        <v>38</v>
      </c>
      <c r="AX107" s="11" t="s">
        <v>23</v>
      </c>
      <c r="AY107" s="227" t="s">
        <v>150</v>
      </c>
    </row>
    <row r="108" s="10" customFormat="1" ht="22.8" customHeight="1">
      <c r="B108" s="185"/>
      <c r="C108" s="186"/>
      <c r="D108" s="187" t="s">
        <v>77</v>
      </c>
      <c r="E108" s="199" t="s">
        <v>191</v>
      </c>
      <c r="F108" s="199" t="s">
        <v>192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SUM(P109:P112)</f>
        <v>0</v>
      </c>
      <c r="Q108" s="193"/>
      <c r="R108" s="194">
        <f>SUM(R109:R112)</f>
        <v>1.27104</v>
      </c>
      <c r="S108" s="193"/>
      <c r="T108" s="195">
        <f>SUM(T109:T112)</f>
        <v>0</v>
      </c>
      <c r="AR108" s="196" t="s">
        <v>23</v>
      </c>
      <c r="AT108" s="197" t="s">
        <v>77</v>
      </c>
      <c r="AU108" s="197" t="s">
        <v>23</v>
      </c>
      <c r="AY108" s="196" t="s">
        <v>150</v>
      </c>
      <c r="BK108" s="198">
        <f>SUM(BK109:BK112)</f>
        <v>0</v>
      </c>
    </row>
    <row r="109" s="1" customFormat="1" ht="16.5" customHeight="1">
      <c r="B109" s="35"/>
      <c r="C109" s="201" t="s">
        <v>193</v>
      </c>
      <c r="D109" s="201" t="s">
        <v>152</v>
      </c>
      <c r="E109" s="202" t="s">
        <v>194</v>
      </c>
      <c r="F109" s="203" t="s">
        <v>195</v>
      </c>
      <c r="G109" s="204" t="s">
        <v>196</v>
      </c>
      <c r="H109" s="205">
        <v>3</v>
      </c>
      <c r="I109" s="206"/>
      <c r="J109" s="207">
        <f>ROUND(I109*H109,2)</f>
        <v>0</v>
      </c>
      <c r="K109" s="203" t="s">
        <v>22</v>
      </c>
      <c r="L109" s="40"/>
      <c r="M109" s="208" t="s">
        <v>22</v>
      </c>
      <c r="N109" s="209" t="s">
        <v>49</v>
      </c>
      <c r="O109" s="76"/>
      <c r="P109" s="210">
        <f>O109*H109</f>
        <v>0</v>
      </c>
      <c r="Q109" s="210">
        <v>0.42368</v>
      </c>
      <c r="R109" s="210">
        <f>Q109*H109</f>
        <v>1.27104</v>
      </c>
      <c r="S109" s="210">
        <v>0</v>
      </c>
      <c r="T109" s="211">
        <f>S109*H109</f>
        <v>0</v>
      </c>
      <c r="AR109" s="14" t="s">
        <v>157</v>
      </c>
      <c r="AT109" s="14" t="s">
        <v>152</v>
      </c>
      <c r="AU109" s="14" t="s">
        <v>88</v>
      </c>
      <c r="AY109" s="14" t="s">
        <v>150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23</v>
      </c>
      <c r="BK109" s="212">
        <f>ROUND(I109*H109,2)</f>
        <v>0</v>
      </c>
      <c r="BL109" s="14" t="s">
        <v>157</v>
      </c>
      <c r="BM109" s="14" t="s">
        <v>357</v>
      </c>
    </row>
    <row r="110" s="1" customFormat="1">
      <c r="B110" s="35"/>
      <c r="C110" s="36"/>
      <c r="D110" s="213" t="s">
        <v>159</v>
      </c>
      <c r="E110" s="36"/>
      <c r="F110" s="214" t="s">
        <v>195</v>
      </c>
      <c r="G110" s="36"/>
      <c r="H110" s="36"/>
      <c r="I110" s="127"/>
      <c r="J110" s="36"/>
      <c r="K110" s="36"/>
      <c r="L110" s="40"/>
      <c r="M110" s="215"/>
      <c r="N110" s="76"/>
      <c r="O110" s="76"/>
      <c r="P110" s="76"/>
      <c r="Q110" s="76"/>
      <c r="R110" s="76"/>
      <c r="S110" s="76"/>
      <c r="T110" s="77"/>
      <c r="AT110" s="14" t="s">
        <v>159</v>
      </c>
      <c r="AU110" s="14" t="s">
        <v>88</v>
      </c>
    </row>
    <row r="111" s="1" customFormat="1">
      <c r="B111" s="35"/>
      <c r="C111" s="36"/>
      <c r="D111" s="213" t="s">
        <v>161</v>
      </c>
      <c r="E111" s="36"/>
      <c r="F111" s="216" t="s">
        <v>198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161</v>
      </c>
      <c r="AU111" s="14" t="s">
        <v>88</v>
      </c>
    </row>
    <row r="112" s="11" customFormat="1">
      <c r="B112" s="217"/>
      <c r="C112" s="218"/>
      <c r="D112" s="213" t="s">
        <v>163</v>
      </c>
      <c r="E112" s="219" t="s">
        <v>22</v>
      </c>
      <c r="F112" s="220" t="s">
        <v>173</v>
      </c>
      <c r="G112" s="218"/>
      <c r="H112" s="221">
        <v>3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163</v>
      </c>
      <c r="AU112" s="227" t="s">
        <v>88</v>
      </c>
      <c r="AV112" s="11" t="s">
        <v>88</v>
      </c>
      <c r="AW112" s="11" t="s">
        <v>38</v>
      </c>
      <c r="AX112" s="11" t="s">
        <v>23</v>
      </c>
      <c r="AY112" s="227" t="s">
        <v>150</v>
      </c>
    </row>
    <row r="113" s="10" customFormat="1" ht="22.8" customHeight="1">
      <c r="B113" s="185"/>
      <c r="C113" s="186"/>
      <c r="D113" s="187" t="s">
        <v>77</v>
      </c>
      <c r="E113" s="199" t="s">
        <v>206</v>
      </c>
      <c r="F113" s="199" t="s">
        <v>207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P114+SUM(P115:P142)</f>
        <v>0</v>
      </c>
      <c r="Q113" s="193"/>
      <c r="R113" s="194">
        <f>R114+SUM(R115:R142)</f>
        <v>0.01413</v>
      </c>
      <c r="S113" s="193"/>
      <c r="T113" s="195">
        <f>T114+SUM(T115:T142)</f>
        <v>15.359999999999999</v>
      </c>
      <c r="AR113" s="196" t="s">
        <v>23</v>
      </c>
      <c r="AT113" s="197" t="s">
        <v>77</v>
      </c>
      <c r="AU113" s="197" t="s">
        <v>23</v>
      </c>
      <c r="AY113" s="196" t="s">
        <v>150</v>
      </c>
      <c r="BK113" s="198">
        <f>BK114+SUM(BK115:BK142)</f>
        <v>0</v>
      </c>
    </row>
    <row r="114" s="1" customFormat="1" ht="16.5" customHeight="1">
      <c r="B114" s="35"/>
      <c r="C114" s="201" t="s">
        <v>199</v>
      </c>
      <c r="D114" s="201" t="s">
        <v>152</v>
      </c>
      <c r="E114" s="202" t="s">
        <v>358</v>
      </c>
      <c r="F114" s="203" t="s">
        <v>359</v>
      </c>
      <c r="G114" s="204" t="s">
        <v>220</v>
      </c>
      <c r="H114" s="205">
        <v>34</v>
      </c>
      <c r="I114" s="206"/>
      <c r="J114" s="207">
        <f>ROUND(I114*H114,2)</f>
        <v>0</v>
      </c>
      <c r="K114" s="203" t="s">
        <v>156</v>
      </c>
      <c r="L114" s="40"/>
      <c r="M114" s="208" t="s">
        <v>22</v>
      </c>
      <c r="N114" s="209" t="s">
        <v>49</v>
      </c>
      <c r="O114" s="76"/>
      <c r="P114" s="210">
        <f>O114*H114</f>
        <v>0</v>
      </c>
      <c r="Q114" s="210">
        <v>0.00033</v>
      </c>
      <c r="R114" s="210">
        <f>Q114*H114</f>
        <v>0.011220000000000001</v>
      </c>
      <c r="S114" s="210">
        <v>0</v>
      </c>
      <c r="T114" s="211">
        <f>S114*H114</f>
        <v>0</v>
      </c>
      <c r="AR114" s="14" t="s">
        <v>157</v>
      </c>
      <c r="AT114" s="14" t="s">
        <v>152</v>
      </c>
      <c r="AU114" s="14" t="s">
        <v>88</v>
      </c>
      <c r="AY114" s="14" t="s">
        <v>150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23</v>
      </c>
      <c r="BK114" s="212">
        <f>ROUND(I114*H114,2)</f>
        <v>0</v>
      </c>
      <c r="BL114" s="14" t="s">
        <v>157</v>
      </c>
      <c r="BM114" s="14" t="s">
        <v>360</v>
      </c>
    </row>
    <row r="115" s="1" customFormat="1">
      <c r="B115" s="35"/>
      <c r="C115" s="36"/>
      <c r="D115" s="213" t="s">
        <v>159</v>
      </c>
      <c r="E115" s="36"/>
      <c r="F115" s="214" t="s">
        <v>361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159</v>
      </c>
      <c r="AU115" s="14" t="s">
        <v>88</v>
      </c>
    </row>
    <row r="116" s="1" customFormat="1">
      <c r="B116" s="35"/>
      <c r="C116" s="36"/>
      <c r="D116" s="213" t="s">
        <v>161</v>
      </c>
      <c r="E116" s="36"/>
      <c r="F116" s="216" t="s">
        <v>212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161</v>
      </c>
      <c r="AU116" s="14" t="s">
        <v>88</v>
      </c>
    </row>
    <row r="117" s="11" customFormat="1">
      <c r="B117" s="217"/>
      <c r="C117" s="218"/>
      <c r="D117" s="213" t="s">
        <v>163</v>
      </c>
      <c r="E117" s="219" t="s">
        <v>22</v>
      </c>
      <c r="F117" s="220" t="s">
        <v>337</v>
      </c>
      <c r="G117" s="218"/>
      <c r="H117" s="221">
        <v>34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163</v>
      </c>
      <c r="AU117" s="227" t="s">
        <v>88</v>
      </c>
      <c r="AV117" s="11" t="s">
        <v>88</v>
      </c>
      <c r="AW117" s="11" t="s">
        <v>38</v>
      </c>
      <c r="AX117" s="11" t="s">
        <v>23</v>
      </c>
      <c r="AY117" s="227" t="s">
        <v>150</v>
      </c>
    </row>
    <row r="118" s="1" customFormat="1" ht="16.5" customHeight="1">
      <c r="B118" s="35"/>
      <c r="C118" s="201" t="s">
        <v>191</v>
      </c>
      <c r="D118" s="201" t="s">
        <v>152</v>
      </c>
      <c r="E118" s="202" t="s">
        <v>362</v>
      </c>
      <c r="F118" s="203" t="s">
        <v>363</v>
      </c>
      <c r="G118" s="204" t="s">
        <v>220</v>
      </c>
      <c r="H118" s="205">
        <v>34</v>
      </c>
      <c r="I118" s="206"/>
      <c r="J118" s="207">
        <f>ROUND(I118*H118,2)</f>
        <v>0</v>
      </c>
      <c r="K118" s="203" t="s">
        <v>156</v>
      </c>
      <c r="L118" s="40"/>
      <c r="M118" s="208" t="s">
        <v>22</v>
      </c>
      <c r="N118" s="209" t="s">
        <v>49</v>
      </c>
      <c r="O118" s="76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14" t="s">
        <v>157</v>
      </c>
      <c r="AT118" s="14" t="s">
        <v>152</v>
      </c>
      <c r="AU118" s="14" t="s">
        <v>88</v>
      </c>
      <c r="AY118" s="14" t="s">
        <v>150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23</v>
      </c>
      <c r="BK118" s="212">
        <f>ROUND(I118*H118,2)</f>
        <v>0</v>
      </c>
      <c r="BL118" s="14" t="s">
        <v>157</v>
      </c>
      <c r="BM118" s="14" t="s">
        <v>364</v>
      </c>
    </row>
    <row r="119" s="1" customFormat="1">
      <c r="B119" s="35"/>
      <c r="C119" s="36"/>
      <c r="D119" s="213" t="s">
        <v>159</v>
      </c>
      <c r="E119" s="36"/>
      <c r="F119" s="214" t="s">
        <v>365</v>
      </c>
      <c r="G119" s="36"/>
      <c r="H119" s="36"/>
      <c r="I119" s="127"/>
      <c r="J119" s="36"/>
      <c r="K119" s="36"/>
      <c r="L119" s="40"/>
      <c r="M119" s="215"/>
      <c r="N119" s="76"/>
      <c r="O119" s="76"/>
      <c r="P119" s="76"/>
      <c r="Q119" s="76"/>
      <c r="R119" s="76"/>
      <c r="S119" s="76"/>
      <c r="T119" s="77"/>
      <c r="AT119" s="14" t="s">
        <v>159</v>
      </c>
      <c r="AU119" s="14" t="s">
        <v>88</v>
      </c>
    </row>
    <row r="120" s="1" customFormat="1">
      <c r="B120" s="35"/>
      <c r="C120" s="36"/>
      <c r="D120" s="213" t="s">
        <v>161</v>
      </c>
      <c r="E120" s="36"/>
      <c r="F120" s="216" t="s">
        <v>217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161</v>
      </c>
      <c r="AU120" s="14" t="s">
        <v>88</v>
      </c>
    </row>
    <row r="121" s="11" customFormat="1">
      <c r="B121" s="217"/>
      <c r="C121" s="218"/>
      <c r="D121" s="213" t="s">
        <v>163</v>
      </c>
      <c r="E121" s="219" t="s">
        <v>22</v>
      </c>
      <c r="F121" s="220" t="s">
        <v>337</v>
      </c>
      <c r="G121" s="218"/>
      <c r="H121" s="221">
        <v>34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163</v>
      </c>
      <c r="AU121" s="227" t="s">
        <v>88</v>
      </c>
      <c r="AV121" s="11" t="s">
        <v>88</v>
      </c>
      <c r="AW121" s="11" t="s">
        <v>38</v>
      </c>
      <c r="AX121" s="11" t="s">
        <v>23</v>
      </c>
      <c r="AY121" s="227" t="s">
        <v>150</v>
      </c>
    </row>
    <row r="122" s="1" customFormat="1" ht="16.5" customHeight="1">
      <c r="B122" s="35"/>
      <c r="C122" s="201" t="s">
        <v>206</v>
      </c>
      <c r="D122" s="201" t="s">
        <v>152</v>
      </c>
      <c r="E122" s="202" t="s">
        <v>218</v>
      </c>
      <c r="F122" s="203" t="s">
        <v>219</v>
      </c>
      <c r="G122" s="204" t="s">
        <v>220</v>
      </c>
      <c r="H122" s="205">
        <v>48.5</v>
      </c>
      <c r="I122" s="206"/>
      <c r="J122" s="207">
        <f>ROUND(I122*H122,2)</f>
        <v>0</v>
      </c>
      <c r="K122" s="203" t="s">
        <v>156</v>
      </c>
      <c r="L122" s="40"/>
      <c r="M122" s="208" t="s">
        <v>22</v>
      </c>
      <c r="N122" s="209" t="s">
        <v>49</v>
      </c>
      <c r="O122" s="7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4" t="s">
        <v>157</v>
      </c>
      <c r="AT122" s="14" t="s">
        <v>152</v>
      </c>
      <c r="AU122" s="14" t="s">
        <v>88</v>
      </c>
      <c r="AY122" s="14" t="s">
        <v>150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23</v>
      </c>
      <c r="BK122" s="212">
        <f>ROUND(I122*H122,2)</f>
        <v>0</v>
      </c>
      <c r="BL122" s="14" t="s">
        <v>157</v>
      </c>
      <c r="BM122" s="14" t="s">
        <v>366</v>
      </c>
    </row>
    <row r="123" s="1" customFormat="1">
      <c r="B123" s="35"/>
      <c r="C123" s="36"/>
      <c r="D123" s="213" t="s">
        <v>159</v>
      </c>
      <c r="E123" s="36"/>
      <c r="F123" s="214" t="s">
        <v>222</v>
      </c>
      <c r="G123" s="36"/>
      <c r="H123" s="36"/>
      <c r="I123" s="127"/>
      <c r="J123" s="36"/>
      <c r="K123" s="36"/>
      <c r="L123" s="40"/>
      <c r="M123" s="215"/>
      <c r="N123" s="76"/>
      <c r="O123" s="76"/>
      <c r="P123" s="76"/>
      <c r="Q123" s="76"/>
      <c r="R123" s="76"/>
      <c r="S123" s="76"/>
      <c r="T123" s="77"/>
      <c r="AT123" s="14" t="s">
        <v>159</v>
      </c>
      <c r="AU123" s="14" t="s">
        <v>88</v>
      </c>
    </row>
    <row r="124" s="1" customFormat="1">
      <c r="B124" s="35"/>
      <c r="C124" s="36"/>
      <c r="D124" s="213" t="s">
        <v>161</v>
      </c>
      <c r="E124" s="36"/>
      <c r="F124" s="216" t="s">
        <v>223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161</v>
      </c>
      <c r="AU124" s="14" t="s">
        <v>88</v>
      </c>
    </row>
    <row r="125" s="11" customFormat="1">
      <c r="B125" s="217"/>
      <c r="C125" s="218"/>
      <c r="D125" s="213" t="s">
        <v>163</v>
      </c>
      <c r="E125" s="219" t="s">
        <v>22</v>
      </c>
      <c r="F125" s="220" t="s">
        <v>367</v>
      </c>
      <c r="G125" s="218"/>
      <c r="H125" s="221">
        <v>48.5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163</v>
      </c>
      <c r="AU125" s="227" t="s">
        <v>88</v>
      </c>
      <c r="AV125" s="11" t="s">
        <v>88</v>
      </c>
      <c r="AW125" s="11" t="s">
        <v>38</v>
      </c>
      <c r="AX125" s="11" t="s">
        <v>23</v>
      </c>
      <c r="AY125" s="227" t="s">
        <v>150</v>
      </c>
    </row>
    <row r="126" s="1" customFormat="1" ht="16.5" customHeight="1">
      <c r="B126" s="35"/>
      <c r="C126" s="201" t="s">
        <v>28</v>
      </c>
      <c r="D126" s="201" t="s">
        <v>152</v>
      </c>
      <c r="E126" s="202" t="s">
        <v>231</v>
      </c>
      <c r="F126" s="203" t="s">
        <v>232</v>
      </c>
      <c r="G126" s="204" t="s">
        <v>220</v>
      </c>
      <c r="H126" s="205">
        <v>48.5</v>
      </c>
      <c r="I126" s="206"/>
      <c r="J126" s="207">
        <f>ROUND(I126*H126,2)</f>
        <v>0</v>
      </c>
      <c r="K126" s="203" t="s">
        <v>156</v>
      </c>
      <c r="L126" s="40"/>
      <c r="M126" s="208" t="s">
        <v>22</v>
      </c>
      <c r="N126" s="209" t="s">
        <v>49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4" t="s">
        <v>157</v>
      </c>
      <c r="AT126" s="14" t="s">
        <v>152</v>
      </c>
      <c r="AU126" s="14" t="s">
        <v>88</v>
      </c>
      <c r="AY126" s="14" t="s">
        <v>150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23</v>
      </c>
      <c r="BK126" s="212">
        <f>ROUND(I126*H126,2)</f>
        <v>0</v>
      </c>
      <c r="BL126" s="14" t="s">
        <v>157</v>
      </c>
      <c r="BM126" s="14" t="s">
        <v>233</v>
      </c>
    </row>
    <row r="127" s="1" customFormat="1">
      <c r="B127" s="35"/>
      <c r="C127" s="36"/>
      <c r="D127" s="213" t="s">
        <v>159</v>
      </c>
      <c r="E127" s="36"/>
      <c r="F127" s="214" t="s">
        <v>234</v>
      </c>
      <c r="G127" s="36"/>
      <c r="H127" s="36"/>
      <c r="I127" s="127"/>
      <c r="J127" s="36"/>
      <c r="K127" s="36"/>
      <c r="L127" s="40"/>
      <c r="M127" s="215"/>
      <c r="N127" s="76"/>
      <c r="O127" s="76"/>
      <c r="P127" s="76"/>
      <c r="Q127" s="76"/>
      <c r="R127" s="76"/>
      <c r="S127" s="76"/>
      <c r="T127" s="77"/>
      <c r="AT127" s="14" t="s">
        <v>159</v>
      </c>
      <c r="AU127" s="14" t="s">
        <v>88</v>
      </c>
    </row>
    <row r="128" s="1" customFormat="1">
      <c r="B128" s="35"/>
      <c r="C128" s="36"/>
      <c r="D128" s="213" t="s">
        <v>161</v>
      </c>
      <c r="E128" s="36"/>
      <c r="F128" s="216" t="s">
        <v>235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161</v>
      </c>
      <c r="AU128" s="14" t="s">
        <v>88</v>
      </c>
    </row>
    <row r="129" s="11" customFormat="1">
      <c r="B129" s="217"/>
      <c r="C129" s="218"/>
      <c r="D129" s="213" t="s">
        <v>163</v>
      </c>
      <c r="E129" s="219" t="s">
        <v>22</v>
      </c>
      <c r="F129" s="220" t="s">
        <v>367</v>
      </c>
      <c r="G129" s="218"/>
      <c r="H129" s="221">
        <v>48.5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163</v>
      </c>
      <c r="AU129" s="227" t="s">
        <v>88</v>
      </c>
      <c r="AV129" s="11" t="s">
        <v>88</v>
      </c>
      <c r="AW129" s="11" t="s">
        <v>38</v>
      </c>
      <c r="AX129" s="11" t="s">
        <v>23</v>
      </c>
      <c r="AY129" s="227" t="s">
        <v>150</v>
      </c>
    </row>
    <row r="130" s="1" customFormat="1" ht="16.5" customHeight="1">
      <c r="B130" s="35"/>
      <c r="C130" s="201" t="s">
        <v>205</v>
      </c>
      <c r="D130" s="201" t="s">
        <v>152</v>
      </c>
      <c r="E130" s="202" t="s">
        <v>237</v>
      </c>
      <c r="F130" s="203" t="s">
        <v>238</v>
      </c>
      <c r="G130" s="204" t="s">
        <v>220</v>
      </c>
      <c r="H130" s="205">
        <v>48.5</v>
      </c>
      <c r="I130" s="206"/>
      <c r="J130" s="207">
        <f>ROUND(I130*H130,2)</f>
        <v>0</v>
      </c>
      <c r="K130" s="203" t="s">
        <v>156</v>
      </c>
      <c r="L130" s="40"/>
      <c r="M130" s="208" t="s">
        <v>22</v>
      </c>
      <c r="N130" s="209" t="s">
        <v>49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4" t="s">
        <v>157</v>
      </c>
      <c r="AT130" s="14" t="s">
        <v>152</v>
      </c>
      <c r="AU130" s="14" t="s">
        <v>88</v>
      </c>
      <c r="AY130" s="14" t="s">
        <v>150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23</v>
      </c>
      <c r="BK130" s="212">
        <f>ROUND(I130*H130,2)</f>
        <v>0</v>
      </c>
      <c r="BL130" s="14" t="s">
        <v>157</v>
      </c>
      <c r="BM130" s="14" t="s">
        <v>239</v>
      </c>
    </row>
    <row r="131" s="1" customFormat="1">
      <c r="B131" s="35"/>
      <c r="C131" s="36"/>
      <c r="D131" s="213" t="s">
        <v>159</v>
      </c>
      <c r="E131" s="36"/>
      <c r="F131" s="214" t="s">
        <v>240</v>
      </c>
      <c r="G131" s="36"/>
      <c r="H131" s="36"/>
      <c r="I131" s="127"/>
      <c r="J131" s="36"/>
      <c r="K131" s="36"/>
      <c r="L131" s="40"/>
      <c r="M131" s="215"/>
      <c r="N131" s="76"/>
      <c r="O131" s="76"/>
      <c r="P131" s="76"/>
      <c r="Q131" s="76"/>
      <c r="R131" s="76"/>
      <c r="S131" s="76"/>
      <c r="T131" s="77"/>
      <c r="AT131" s="14" t="s">
        <v>159</v>
      </c>
      <c r="AU131" s="14" t="s">
        <v>88</v>
      </c>
    </row>
    <row r="132" s="1" customFormat="1">
      <c r="B132" s="35"/>
      <c r="C132" s="36"/>
      <c r="D132" s="213" t="s">
        <v>161</v>
      </c>
      <c r="E132" s="36"/>
      <c r="F132" s="216" t="s">
        <v>241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161</v>
      </c>
      <c r="AU132" s="14" t="s">
        <v>88</v>
      </c>
    </row>
    <row r="133" s="11" customFormat="1">
      <c r="B133" s="217"/>
      <c r="C133" s="218"/>
      <c r="D133" s="213" t="s">
        <v>163</v>
      </c>
      <c r="E133" s="219" t="s">
        <v>22</v>
      </c>
      <c r="F133" s="220" t="s">
        <v>367</v>
      </c>
      <c r="G133" s="218"/>
      <c r="H133" s="221">
        <v>48.5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163</v>
      </c>
      <c r="AU133" s="227" t="s">
        <v>88</v>
      </c>
      <c r="AV133" s="11" t="s">
        <v>88</v>
      </c>
      <c r="AW133" s="11" t="s">
        <v>38</v>
      </c>
      <c r="AX133" s="11" t="s">
        <v>23</v>
      </c>
      <c r="AY133" s="227" t="s">
        <v>150</v>
      </c>
    </row>
    <row r="134" s="1" customFormat="1" ht="16.5" customHeight="1">
      <c r="B134" s="35"/>
      <c r="C134" s="201" t="s">
        <v>230</v>
      </c>
      <c r="D134" s="201" t="s">
        <v>152</v>
      </c>
      <c r="E134" s="202" t="s">
        <v>243</v>
      </c>
      <c r="F134" s="203" t="s">
        <v>244</v>
      </c>
      <c r="G134" s="204" t="s">
        <v>220</v>
      </c>
      <c r="H134" s="205">
        <v>48.5</v>
      </c>
      <c r="I134" s="206"/>
      <c r="J134" s="207">
        <f>ROUND(I134*H134,2)</f>
        <v>0</v>
      </c>
      <c r="K134" s="203" t="s">
        <v>156</v>
      </c>
      <c r="L134" s="40"/>
      <c r="M134" s="208" t="s">
        <v>22</v>
      </c>
      <c r="N134" s="209" t="s">
        <v>49</v>
      </c>
      <c r="O134" s="76"/>
      <c r="P134" s="210">
        <f>O134*H134</f>
        <v>0</v>
      </c>
      <c r="Q134" s="210">
        <v>6.0000000000000002E-05</v>
      </c>
      <c r="R134" s="210">
        <f>Q134*H134</f>
        <v>0.0029100000000000003</v>
      </c>
      <c r="S134" s="210">
        <v>0</v>
      </c>
      <c r="T134" s="211">
        <f>S134*H134</f>
        <v>0</v>
      </c>
      <c r="AR134" s="14" t="s">
        <v>157</v>
      </c>
      <c r="AT134" s="14" t="s">
        <v>152</v>
      </c>
      <c r="AU134" s="14" t="s">
        <v>88</v>
      </c>
      <c r="AY134" s="14" t="s">
        <v>150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23</v>
      </c>
      <c r="BK134" s="212">
        <f>ROUND(I134*H134,2)</f>
        <v>0</v>
      </c>
      <c r="BL134" s="14" t="s">
        <v>157</v>
      </c>
      <c r="BM134" s="14" t="s">
        <v>245</v>
      </c>
    </row>
    <row r="135" s="1" customFormat="1">
      <c r="B135" s="35"/>
      <c r="C135" s="36"/>
      <c r="D135" s="213" t="s">
        <v>159</v>
      </c>
      <c r="E135" s="36"/>
      <c r="F135" s="214" t="s">
        <v>246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159</v>
      </c>
      <c r="AU135" s="14" t="s">
        <v>88</v>
      </c>
    </row>
    <row r="136" s="1" customFormat="1">
      <c r="B136" s="35"/>
      <c r="C136" s="36"/>
      <c r="D136" s="213" t="s">
        <v>161</v>
      </c>
      <c r="E136" s="36"/>
      <c r="F136" s="216" t="s">
        <v>247</v>
      </c>
      <c r="G136" s="36"/>
      <c r="H136" s="36"/>
      <c r="I136" s="127"/>
      <c r="J136" s="36"/>
      <c r="K136" s="36"/>
      <c r="L136" s="40"/>
      <c r="M136" s="215"/>
      <c r="N136" s="76"/>
      <c r="O136" s="76"/>
      <c r="P136" s="76"/>
      <c r="Q136" s="76"/>
      <c r="R136" s="76"/>
      <c r="S136" s="76"/>
      <c r="T136" s="77"/>
      <c r="AT136" s="14" t="s">
        <v>161</v>
      </c>
      <c r="AU136" s="14" t="s">
        <v>88</v>
      </c>
    </row>
    <row r="137" s="11" customFormat="1">
      <c r="B137" s="217"/>
      <c r="C137" s="218"/>
      <c r="D137" s="213" t="s">
        <v>163</v>
      </c>
      <c r="E137" s="219" t="s">
        <v>22</v>
      </c>
      <c r="F137" s="220" t="s">
        <v>367</v>
      </c>
      <c r="G137" s="218"/>
      <c r="H137" s="221">
        <v>48.5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163</v>
      </c>
      <c r="AU137" s="227" t="s">
        <v>88</v>
      </c>
      <c r="AV137" s="11" t="s">
        <v>88</v>
      </c>
      <c r="AW137" s="11" t="s">
        <v>38</v>
      </c>
      <c r="AX137" s="11" t="s">
        <v>78</v>
      </c>
      <c r="AY137" s="227" t="s">
        <v>150</v>
      </c>
    </row>
    <row r="138" s="1" customFormat="1" ht="16.5" customHeight="1">
      <c r="B138" s="35"/>
      <c r="C138" s="201" t="s">
        <v>236</v>
      </c>
      <c r="D138" s="201" t="s">
        <v>152</v>
      </c>
      <c r="E138" s="202" t="s">
        <v>225</v>
      </c>
      <c r="F138" s="203" t="s">
        <v>226</v>
      </c>
      <c r="G138" s="204" t="s">
        <v>155</v>
      </c>
      <c r="H138" s="205">
        <v>768</v>
      </c>
      <c r="I138" s="206"/>
      <c r="J138" s="207">
        <f>ROUND(I138*H138,2)</f>
        <v>0</v>
      </c>
      <c r="K138" s="203" t="s">
        <v>156</v>
      </c>
      <c r="L138" s="40"/>
      <c r="M138" s="208" t="s">
        <v>22</v>
      </c>
      <c r="N138" s="209" t="s">
        <v>49</v>
      </c>
      <c r="O138" s="76"/>
      <c r="P138" s="210">
        <f>O138*H138</f>
        <v>0</v>
      </c>
      <c r="Q138" s="210">
        <v>0</v>
      </c>
      <c r="R138" s="210">
        <f>Q138*H138</f>
        <v>0</v>
      </c>
      <c r="S138" s="210">
        <v>0.02</v>
      </c>
      <c r="T138" s="211">
        <f>S138*H138</f>
        <v>15.359999999999999</v>
      </c>
      <c r="AR138" s="14" t="s">
        <v>157</v>
      </c>
      <c r="AT138" s="14" t="s">
        <v>152</v>
      </c>
      <c r="AU138" s="14" t="s">
        <v>88</v>
      </c>
      <c r="AY138" s="14" t="s">
        <v>150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23</v>
      </c>
      <c r="BK138" s="212">
        <f>ROUND(I138*H138,2)</f>
        <v>0</v>
      </c>
      <c r="BL138" s="14" t="s">
        <v>157</v>
      </c>
      <c r="BM138" s="14" t="s">
        <v>368</v>
      </c>
    </row>
    <row r="139" s="1" customFormat="1">
      <c r="B139" s="35"/>
      <c r="C139" s="36"/>
      <c r="D139" s="213" t="s">
        <v>159</v>
      </c>
      <c r="E139" s="36"/>
      <c r="F139" s="214" t="s">
        <v>228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159</v>
      </c>
      <c r="AU139" s="14" t="s">
        <v>88</v>
      </c>
    </row>
    <row r="140" s="1" customFormat="1">
      <c r="B140" s="35"/>
      <c r="C140" s="36"/>
      <c r="D140" s="213" t="s">
        <v>161</v>
      </c>
      <c r="E140" s="36"/>
      <c r="F140" s="216" t="s">
        <v>229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161</v>
      </c>
      <c r="AU140" s="14" t="s">
        <v>88</v>
      </c>
    </row>
    <row r="141" s="11" customFormat="1">
      <c r="B141" s="217"/>
      <c r="C141" s="218"/>
      <c r="D141" s="213" t="s">
        <v>163</v>
      </c>
      <c r="E141" s="219" t="s">
        <v>22</v>
      </c>
      <c r="F141" s="220" t="s">
        <v>355</v>
      </c>
      <c r="G141" s="218"/>
      <c r="H141" s="221">
        <v>768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163</v>
      </c>
      <c r="AU141" s="227" t="s">
        <v>88</v>
      </c>
      <c r="AV141" s="11" t="s">
        <v>88</v>
      </c>
      <c r="AW141" s="11" t="s">
        <v>38</v>
      </c>
      <c r="AX141" s="11" t="s">
        <v>23</v>
      </c>
      <c r="AY141" s="227" t="s">
        <v>150</v>
      </c>
    </row>
    <row r="142" s="10" customFormat="1" ht="20.88" customHeight="1">
      <c r="B142" s="185"/>
      <c r="C142" s="186"/>
      <c r="D142" s="187" t="s">
        <v>77</v>
      </c>
      <c r="E142" s="199" t="s">
        <v>248</v>
      </c>
      <c r="F142" s="199" t="s">
        <v>249</v>
      </c>
      <c r="G142" s="186"/>
      <c r="H142" s="186"/>
      <c r="I142" s="189"/>
      <c r="J142" s="200">
        <f>BK142</f>
        <v>0</v>
      </c>
      <c r="K142" s="186"/>
      <c r="L142" s="191"/>
      <c r="M142" s="192"/>
      <c r="N142" s="193"/>
      <c r="O142" s="193"/>
      <c r="P142" s="194">
        <f>SUM(P143:P163)</f>
        <v>0</v>
      </c>
      <c r="Q142" s="193"/>
      <c r="R142" s="194">
        <f>SUM(R143:R163)</f>
        <v>0</v>
      </c>
      <c r="S142" s="193"/>
      <c r="T142" s="195">
        <f>SUM(T143:T163)</f>
        <v>0</v>
      </c>
      <c r="AR142" s="196" t="s">
        <v>23</v>
      </c>
      <c r="AT142" s="197" t="s">
        <v>77</v>
      </c>
      <c r="AU142" s="197" t="s">
        <v>88</v>
      </c>
      <c r="AY142" s="196" t="s">
        <v>150</v>
      </c>
      <c r="BK142" s="198">
        <f>SUM(BK143:BK163)</f>
        <v>0</v>
      </c>
    </row>
    <row r="143" s="1" customFormat="1" ht="16.5" customHeight="1">
      <c r="B143" s="35"/>
      <c r="C143" s="201" t="s">
        <v>242</v>
      </c>
      <c r="D143" s="201" t="s">
        <v>152</v>
      </c>
      <c r="E143" s="202" t="s">
        <v>250</v>
      </c>
      <c r="F143" s="203" t="s">
        <v>251</v>
      </c>
      <c r="G143" s="204" t="s">
        <v>252</v>
      </c>
      <c r="H143" s="205">
        <v>98</v>
      </c>
      <c r="I143" s="206"/>
      <c r="J143" s="207">
        <f>ROUND(I143*H143,2)</f>
        <v>0</v>
      </c>
      <c r="K143" s="203" t="s">
        <v>156</v>
      </c>
      <c r="L143" s="40"/>
      <c r="M143" s="208" t="s">
        <v>22</v>
      </c>
      <c r="N143" s="209" t="s">
        <v>49</v>
      </c>
      <c r="O143" s="76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14" t="s">
        <v>157</v>
      </c>
      <c r="AT143" s="14" t="s">
        <v>152</v>
      </c>
      <c r="AU143" s="14" t="s">
        <v>173</v>
      </c>
      <c r="AY143" s="14" t="s">
        <v>150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23</v>
      </c>
      <c r="BK143" s="212">
        <f>ROUND(I143*H143,2)</f>
        <v>0</v>
      </c>
      <c r="BL143" s="14" t="s">
        <v>157</v>
      </c>
      <c r="BM143" s="14" t="s">
        <v>253</v>
      </c>
    </row>
    <row r="144" s="1" customFormat="1">
      <c r="B144" s="35"/>
      <c r="C144" s="36"/>
      <c r="D144" s="213" t="s">
        <v>159</v>
      </c>
      <c r="E144" s="36"/>
      <c r="F144" s="214" t="s">
        <v>254</v>
      </c>
      <c r="G144" s="36"/>
      <c r="H144" s="36"/>
      <c r="I144" s="127"/>
      <c r="J144" s="36"/>
      <c r="K144" s="36"/>
      <c r="L144" s="40"/>
      <c r="M144" s="215"/>
      <c r="N144" s="76"/>
      <c r="O144" s="76"/>
      <c r="P144" s="76"/>
      <c r="Q144" s="76"/>
      <c r="R144" s="76"/>
      <c r="S144" s="76"/>
      <c r="T144" s="77"/>
      <c r="AT144" s="14" t="s">
        <v>159</v>
      </c>
      <c r="AU144" s="14" t="s">
        <v>173</v>
      </c>
    </row>
    <row r="145" s="1" customFormat="1">
      <c r="B145" s="35"/>
      <c r="C145" s="36"/>
      <c r="D145" s="213" t="s">
        <v>161</v>
      </c>
      <c r="E145" s="36"/>
      <c r="F145" s="216" t="s">
        <v>255</v>
      </c>
      <c r="G145" s="36"/>
      <c r="H145" s="36"/>
      <c r="I145" s="127"/>
      <c r="J145" s="36"/>
      <c r="K145" s="36"/>
      <c r="L145" s="40"/>
      <c r="M145" s="215"/>
      <c r="N145" s="76"/>
      <c r="O145" s="76"/>
      <c r="P145" s="76"/>
      <c r="Q145" s="76"/>
      <c r="R145" s="76"/>
      <c r="S145" s="76"/>
      <c r="T145" s="77"/>
      <c r="AT145" s="14" t="s">
        <v>161</v>
      </c>
      <c r="AU145" s="14" t="s">
        <v>173</v>
      </c>
    </row>
    <row r="146" s="1" customFormat="1">
      <c r="B146" s="35"/>
      <c r="C146" s="36"/>
      <c r="D146" s="213" t="s">
        <v>178</v>
      </c>
      <c r="E146" s="36"/>
      <c r="F146" s="216" t="s">
        <v>256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178</v>
      </c>
      <c r="AU146" s="14" t="s">
        <v>173</v>
      </c>
    </row>
    <row r="147" s="11" customFormat="1">
      <c r="B147" s="217"/>
      <c r="C147" s="218"/>
      <c r="D147" s="213" t="s">
        <v>163</v>
      </c>
      <c r="E147" s="219" t="s">
        <v>22</v>
      </c>
      <c r="F147" s="220" t="s">
        <v>257</v>
      </c>
      <c r="G147" s="218"/>
      <c r="H147" s="221">
        <v>98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163</v>
      </c>
      <c r="AU147" s="227" t="s">
        <v>173</v>
      </c>
      <c r="AV147" s="11" t="s">
        <v>88</v>
      </c>
      <c r="AW147" s="11" t="s">
        <v>38</v>
      </c>
      <c r="AX147" s="11" t="s">
        <v>78</v>
      </c>
      <c r="AY147" s="227" t="s">
        <v>150</v>
      </c>
    </row>
    <row r="148" s="1" customFormat="1" ht="16.5" customHeight="1">
      <c r="B148" s="35"/>
      <c r="C148" s="201" t="s">
        <v>8</v>
      </c>
      <c r="D148" s="201" t="s">
        <v>152</v>
      </c>
      <c r="E148" s="202" t="s">
        <v>259</v>
      </c>
      <c r="F148" s="203" t="s">
        <v>260</v>
      </c>
      <c r="G148" s="204" t="s">
        <v>252</v>
      </c>
      <c r="H148" s="205">
        <v>196</v>
      </c>
      <c r="I148" s="206"/>
      <c r="J148" s="207">
        <f>ROUND(I148*H148,2)</f>
        <v>0</v>
      </c>
      <c r="K148" s="203" t="s">
        <v>156</v>
      </c>
      <c r="L148" s="40"/>
      <c r="M148" s="208" t="s">
        <v>22</v>
      </c>
      <c r="N148" s="209" t="s">
        <v>49</v>
      </c>
      <c r="O148" s="76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4" t="s">
        <v>157</v>
      </c>
      <c r="AT148" s="14" t="s">
        <v>152</v>
      </c>
      <c r="AU148" s="14" t="s">
        <v>173</v>
      </c>
      <c r="AY148" s="14" t="s">
        <v>150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23</v>
      </c>
      <c r="BK148" s="212">
        <f>ROUND(I148*H148,2)</f>
        <v>0</v>
      </c>
      <c r="BL148" s="14" t="s">
        <v>157</v>
      </c>
      <c r="BM148" s="14" t="s">
        <v>261</v>
      </c>
    </row>
    <row r="149" s="1" customFormat="1">
      <c r="B149" s="35"/>
      <c r="C149" s="36"/>
      <c r="D149" s="213" t="s">
        <v>159</v>
      </c>
      <c r="E149" s="36"/>
      <c r="F149" s="214" t="s">
        <v>262</v>
      </c>
      <c r="G149" s="36"/>
      <c r="H149" s="36"/>
      <c r="I149" s="127"/>
      <c r="J149" s="36"/>
      <c r="K149" s="36"/>
      <c r="L149" s="40"/>
      <c r="M149" s="215"/>
      <c r="N149" s="76"/>
      <c r="O149" s="76"/>
      <c r="P149" s="76"/>
      <c r="Q149" s="76"/>
      <c r="R149" s="76"/>
      <c r="S149" s="76"/>
      <c r="T149" s="77"/>
      <c r="AT149" s="14" t="s">
        <v>159</v>
      </c>
      <c r="AU149" s="14" t="s">
        <v>173</v>
      </c>
    </row>
    <row r="150" s="1" customFormat="1">
      <c r="B150" s="35"/>
      <c r="C150" s="36"/>
      <c r="D150" s="213" t="s">
        <v>161</v>
      </c>
      <c r="E150" s="36"/>
      <c r="F150" s="216" t="s">
        <v>255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161</v>
      </c>
      <c r="AU150" s="14" t="s">
        <v>173</v>
      </c>
    </row>
    <row r="151" s="11" customFormat="1">
      <c r="B151" s="217"/>
      <c r="C151" s="218"/>
      <c r="D151" s="213" t="s">
        <v>163</v>
      </c>
      <c r="E151" s="219" t="s">
        <v>22</v>
      </c>
      <c r="F151" s="220" t="s">
        <v>263</v>
      </c>
      <c r="G151" s="218"/>
      <c r="H151" s="221">
        <v>196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163</v>
      </c>
      <c r="AU151" s="227" t="s">
        <v>173</v>
      </c>
      <c r="AV151" s="11" t="s">
        <v>88</v>
      </c>
      <c r="AW151" s="11" t="s">
        <v>38</v>
      </c>
      <c r="AX151" s="11" t="s">
        <v>23</v>
      </c>
      <c r="AY151" s="227" t="s">
        <v>150</v>
      </c>
    </row>
    <row r="152" s="1" customFormat="1" ht="16.5" customHeight="1">
      <c r="B152" s="35"/>
      <c r="C152" s="201" t="s">
        <v>258</v>
      </c>
      <c r="D152" s="201" t="s">
        <v>152</v>
      </c>
      <c r="E152" s="202" t="s">
        <v>265</v>
      </c>
      <c r="F152" s="203" t="s">
        <v>266</v>
      </c>
      <c r="G152" s="204" t="s">
        <v>252</v>
      </c>
      <c r="H152" s="205">
        <v>0.29999999999999999</v>
      </c>
      <c r="I152" s="206"/>
      <c r="J152" s="207">
        <f>ROUND(I152*H152,2)</f>
        <v>0</v>
      </c>
      <c r="K152" s="203" t="s">
        <v>156</v>
      </c>
      <c r="L152" s="40"/>
      <c r="M152" s="208" t="s">
        <v>22</v>
      </c>
      <c r="N152" s="209" t="s">
        <v>49</v>
      </c>
      <c r="O152" s="7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4" t="s">
        <v>157</v>
      </c>
      <c r="AT152" s="14" t="s">
        <v>152</v>
      </c>
      <c r="AU152" s="14" t="s">
        <v>173</v>
      </c>
      <c r="AY152" s="14" t="s">
        <v>150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23</v>
      </c>
      <c r="BK152" s="212">
        <f>ROUND(I152*H152,2)</f>
        <v>0</v>
      </c>
      <c r="BL152" s="14" t="s">
        <v>157</v>
      </c>
      <c r="BM152" s="14" t="s">
        <v>267</v>
      </c>
    </row>
    <row r="153" s="1" customFormat="1">
      <c r="B153" s="35"/>
      <c r="C153" s="36"/>
      <c r="D153" s="213" t="s">
        <v>159</v>
      </c>
      <c r="E153" s="36"/>
      <c r="F153" s="214" t="s">
        <v>268</v>
      </c>
      <c r="G153" s="36"/>
      <c r="H153" s="36"/>
      <c r="I153" s="127"/>
      <c r="J153" s="36"/>
      <c r="K153" s="36"/>
      <c r="L153" s="40"/>
      <c r="M153" s="215"/>
      <c r="N153" s="76"/>
      <c r="O153" s="76"/>
      <c r="P153" s="76"/>
      <c r="Q153" s="76"/>
      <c r="R153" s="76"/>
      <c r="S153" s="76"/>
      <c r="T153" s="77"/>
      <c r="AT153" s="14" t="s">
        <v>159</v>
      </c>
      <c r="AU153" s="14" t="s">
        <v>173</v>
      </c>
    </row>
    <row r="154" s="1" customFormat="1">
      <c r="B154" s="35"/>
      <c r="C154" s="36"/>
      <c r="D154" s="213" t="s">
        <v>161</v>
      </c>
      <c r="E154" s="36"/>
      <c r="F154" s="216" t="s">
        <v>255</v>
      </c>
      <c r="G154" s="36"/>
      <c r="H154" s="36"/>
      <c r="I154" s="127"/>
      <c r="J154" s="36"/>
      <c r="K154" s="36"/>
      <c r="L154" s="40"/>
      <c r="M154" s="215"/>
      <c r="N154" s="76"/>
      <c r="O154" s="76"/>
      <c r="P154" s="76"/>
      <c r="Q154" s="76"/>
      <c r="R154" s="76"/>
      <c r="S154" s="76"/>
      <c r="T154" s="77"/>
      <c r="AT154" s="14" t="s">
        <v>161</v>
      </c>
      <c r="AU154" s="14" t="s">
        <v>173</v>
      </c>
    </row>
    <row r="155" s="11" customFormat="1">
      <c r="B155" s="217"/>
      <c r="C155" s="218"/>
      <c r="D155" s="213" t="s">
        <v>163</v>
      </c>
      <c r="E155" s="219" t="s">
        <v>22</v>
      </c>
      <c r="F155" s="220" t="s">
        <v>369</v>
      </c>
      <c r="G155" s="218"/>
      <c r="H155" s="221">
        <v>0.29999999999999999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163</v>
      </c>
      <c r="AU155" s="227" t="s">
        <v>173</v>
      </c>
      <c r="AV155" s="11" t="s">
        <v>88</v>
      </c>
      <c r="AW155" s="11" t="s">
        <v>38</v>
      </c>
      <c r="AX155" s="11" t="s">
        <v>23</v>
      </c>
      <c r="AY155" s="227" t="s">
        <v>150</v>
      </c>
    </row>
    <row r="156" s="1" customFormat="1" ht="16.5" customHeight="1">
      <c r="B156" s="35"/>
      <c r="C156" s="201" t="s">
        <v>264</v>
      </c>
      <c r="D156" s="201" t="s">
        <v>152</v>
      </c>
      <c r="E156" s="202" t="s">
        <v>270</v>
      </c>
      <c r="F156" s="203" t="s">
        <v>271</v>
      </c>
      <c r="G156" s="204" t="s">
        <v>252</v>
      </c>
      <c r="H156" s="205">
        <v>0.59999999999999998</v>
      </c>
      <c r="I156" s="206"/>
      <c r="J156" s="207">
        <f>ROUND(I156*H156,2)</f>
        <v>0</v>
      </c>
      <c r="K156" s="203" t="s">
        <v>22</v>
      </c>
      <c r="L156" s="40"/>
      <c r="M156" s="208" t="s">
        <v>22</v>
      </c>
      <c r="N156" s="209" t="s">
        <v>49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157</v>
      </c>
      <c r="AT156" s="14" t="s">
        <v>152</v>
      </c>
      <c r="AU156" s="14" t="s">
        <v>173</v>
      </c>
      <c r="AY156" s="14" t="s">
        <v>150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23</v>
      </c>
      <c r="BK156" s="212">
        <f>ROUND(I156*H156,2)</f>
        <v>0</v>
      </c>
      <c r="BL156" s="14" t="s">
        <v>157</v>
      </c>
      <c r="BM156" s="14" t="s">
        <v>272</v>
      </c>
    </row>
    <row r="157" s="1" customFormat="1">
      <c r="B157" s="35"/>
      <c r="C157" s="36"/>
      <c r="D157" s="213" t="s">
        <v>159</v>
      </c>
      <c r="E157" s="36"/>
      <c r="F157" s="214" t="s">
        <v>273</v>
      </c>
      <c r="G157" s="36"/>
      <c r="H157" s="36"/>
      <c r="I157" s="127"/>
      <c r="J157" s="36"/>
      <c r="K157" s="36"/>
      <c r="L157" s="40"/>
      <c r="M157" s="215"/>
      <c r="N157" s="76"/>
      <c r="O157" s="76"/>
      <c r="P157" s="76"/>
      <c r="Q157" s="76"/>
      <c r="R157" s="76"/>
      <c r="S157" s="76"/>
      <c r="T157" s="77"/>
      <c r="AT157" s="14" t="s">
        <v>159</v>
      </c>
      <c r="AU157" s="14" t="s">
        <v>173</v>
      </c>
    </row>
    <row r="158" s="1" customFormat="1">
      <c r="B158" s="35"/>
      <c r="C158" s="36"/>
      <c r="D158" s="213" t="s">
        <v>178</v>
      </c>
      <c r="E158" s="36"/>
      <c r="F158" s="216" t="s">
        <v>274</v>
      </c>
      <c r="G158" s="36"/>
      <c r="H158" s="36"/>
      <c r="I158" s="127"/>
      <c r="J158" s="36"/>
      <c r="K158" s="36"/>
      <c r="L158" s="40"/>
      <c r="M158" s="215"/>
      <c r="N158" s="76"/>
      <c r="O158" s="76"/>
      <c r="P158" s="76"/>
      <c r="Q158" s="76"/>
      <c r="R158" s="76"/>
      <c r="S158" s="76"/>
      <c r="T158" s="77"/>
      <c r="AT158" s="14" t="s">
        <v>178</v>
      </c>
      <c r="AU158" s="14" t="s">
        <v>173</v>
      </c>
    </row>
    <row r="159" s="11" customFormat="1">
      <c r="B159" s="217"/>
      <c r="C159" s="218"/>
      <c r="D159" s="213" t="s">
        <v>163</v>
      </c>
      <c r="E159" s="219" t="s">
        <v>22</v>
      </c>
      <c r="F159" s="220" t="s">
        <v>370</v>
      </c>
      <c r="G159" s="218"/>
      <c r="H159" s="221">
        <v>0.59999999999999998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163</v>
      </c>
      <c r="AU159" s="227" t="s">
        <v>173</v>
      </c>
      <c r="AV159" s="11" t="s">
        <v>88</v>
      </c>
      <c r="AW159" s="11" t="s">
        <v>38</v>
      </c>
      <c r="AX159" s="11" t="s">
        <v>78</v>
      </c>
      <c r="AY159" s="227" t="s">
        <v>150</v>
      </c>
    </row>
    <row r="160" s="1" customFormat="1" ht="16.5" customHeight="1">
      <c r="B160" s="35"/>
      <c r="C160" s="201" t="s">
        <v>269</v>
      </c>
      <c r="D160" s="201" t="s">
        <v>152</v>
      </c>
      <c r="E160" s="202" t="s">
        <v>277</v>
      </c>
      <c r="F160" s="203" t="s">
        <v>278</v>
      </c>
      <c r="G160" s="204" t="s">
        <v>252</v>
      </c>
      <c r="H160" s="205">
        <v>1.825</v>
      </c>
      <c r="I160" s="206"/>
      <c r="J160" s="207">
        <f>ROUND(I160*H160,2)</f>
        <v>0</v>
      </c>
      <c r="K160" s="203" t="s">
        <v>156</v>
      </c>
      <c r="L160" s="40"/>
      <c r="M160" s="208" t="s">
        <v>22</v>
      </c>
      <c r="N160" s="209" t="s">
        <v>49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157</v>
      </c>
      <c r="AT160" s="14" t="s">
        <v>152</v>
      </c>
      <c r="AU160" s="14" t="s">
        <v>173</v>
      </c>
      <c r="AY160" s="14" t="s">
        <v>150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23</v>
      </c>
      <c r="BK160" s="212">
        <f>ROUND(I160*H160,2)</f>
        <v>0</v>
      </c>
      <c r="BL160" s="14" t="s">
        <v>157</v>
      </c>
      <c r="BM160" s="14" t="s">
        <v>279</v>
      </c>
    </row>
    <row r="161" s="1" customFormat="1">
      <c r="B161" s="35"/>
      <c r="C161" s="36"/>
      <c r="D161" s="213" t="s">
        <v>159</v>
      </c>
      <c r="E161" s="36"/>
      <c r="F161" s="214" t="s">
        <v>280</v>
      </c>
      <c r="G161" s="36"/>
      <c r="H161" s="36"/>
      <c r="I161" s="127"/>
      <c r="J161" s="36"/>
      <c r="K161" s="36"/>
      <c r="L161" s="40"/>
      <c r="M161" s="215"/>
      <c r="N161" s="76"/>
      <c r="O161" s="76"/>
      <c r="P161" s="76"/>
      <c r="Q161" s="76"/>
      <c r="R161" s="76"/>
      <c r="S161" s="76"/>
      <c r="T161" s="77"/>
      <c r="AT161" s="14" t="s">
        <v>159</v>
      </c>
      <c r="AU161" s="14" t="s">
        <v>173</v>
      </c>
    </row>
    <row r="162" s="1" customFormat="1">
      <c r="B162" s="35"/>
      <c r="C162" s="36"/>
      <c r="D162" s="213" t="s">
        <v>161</v>
      </c>
      <c r="E162" s="36"/>
      <c r="F162" s="216" t="s">
        <v>281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161</v>
      </c>
      <c r="AU162" s="14" t="s">
        <v>173</v>
      </c>
    </row>
    <row r="163" s="11" customFormat="1">
      <c r="B163" s="217"/>
      <c r="C163" s="218"/>
      <c r="D163" s="213" t="s">
        <v>163</v>
      </c>
      <c r="E163" s="219" t="s">
        <v>22</v>
      </c>
      <c r="F163" s="220" t="s">
        <v>371</v>
      </c>
      <c r="G163" s="218"/>
      <c r="H163" s="221">
        <v>1.825</v>
      </c>
      <c r="I163" s="222"/>
      <c r="J163" s="218"/>
      <c r="K163" s="218"/>
      <c r="L163" s="223"/>
      <c r="M163" s="228"/>
      <c r="N163" s="229"/>
      <c r="O163" s="229"/>
      <c r="P163" s="229"/>
      <c r="Q163" s="229"/>
      <c r="R163" s="229"/>
      <c r="S163" s="229"/>
      <c r="T163" s="230"/>
      <c r="AT163" s="227" t="s">
        <v>163</v>
      </c>
      <c r="AU163" s="227" t="s">
        <v>173</v>
      </c>
      <c r="AV163" s="11" t="s">
        <v>88</v>
      </c>
      <c r="AW163" s="11" t="s">
        <v>38</v>
      </c>
      <c r="AX163" s="11" t="s">
        <v>78</v>
      </c>
      <c r="AY163" s="227" t="s">
        <v>150</v>
      </c>
    </row>
    <row r="164" s="1" customFormat="1" ht="6.96" customHeight="1">
      <c r="B164" s="54"/>
      <c r="C164" s="55"/>
      <c r="D164" s="55"/>
      <c r="E164" s="55"/>
      <c r="F164" s="55"/>
      <c r="G164" s="55"/>
      <c r="H164" s="55"/>
      <c r="I164" s="151"/>
      <c r="J164" s="55"/>
      <c r="K164" s="55"/>
      <c r="L164" s="40"/>
    </row>
  </sheetData>
  <sheetProtection sheet="1" autoFilter="0" formatColumns="0" formatRows="0" objects="1" scenarios="1" spinCount="100000" saltValue="IrODjhqXwRghWamJ1WrIU3m/FT2EPI6Kd1HdsJpcmU3PlfBbspqmfrzlRJoGcB/2gzX0/0OGfKBjjd+p37gQ4A==" hashValue="2EppDuSUkJooZhzo/365DawTfTOuMbQCKxmByX9kS63Bl1zyZ+Yf+sEnhCuFwG2voTKfH/PfMzTtU996u5+KNg==" algorithmName="SHA-512" password="CC35"/>
  <autoFilter ref="C84:K16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106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372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ROUND((SUM(BE85:BE175)),  2)</f>
        <v>0</v>
      </c>
      <c r="I33" s="140">
        <v>0.20999999999999999</v>
      </c>
      <c r="J33" s="139">
        <f>ROUND(((SUM(BE85:BE175))*I33),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ROUND((SUM(BF85:BF175)),  2)</f>
        <v>0</v>
      </c>
      <c r="I34" s="140">
        <v>0.14999999999999999</v>
      </c>
      <c r="J34" s="139">
        <f>ROUND(((SUM(BF85:BF175))*I34),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ROUND((SUM(BG85:BG175)),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ROUND((SUM(BH85:BH175)),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ROUND((SUM(BI85:BI175)),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86.7 - ulice Zahradní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J112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J125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J154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86.7 - ulice Zahradní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4.1030999999999995</v>
      </c>
      <c r="S85" s="88"/>
      <c r="T85" s="183">
        <f>T86</f>
        <v>123.032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P87+P96+P112+P125</f>
        <v>0</v>
      </c>
      <c r="Q86" s="193"/>
      <c r="R86" s="194">
        <f>R87+R96+R112+R125</f>
        <v>4.1030999999999995</v>
      </c>
      <c r="S86" s="193"/>
      <c r="T86" s="195">
        <f>T87+T96+T112+T125</f>
        <v>123.032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BK87+BK96+BK112+BK125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0.06992000000000001</v>
      </c>
      <c r="S87" s="193"/>
      <c r="T87" s="195">
        <f>SUM(T88:T95)</f>
        <v>114.292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284</v>
      </c>
      <c r="F88" s="203" t="s">
        <v>285</v>
      </c>
      <c r="G88" s="204" t="s">
        <v>155</v>
      </c>
      <c r="H88" s="205">
        <v>11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0.22</v>
      </c>
      <c r="T88" s="211">
        <f>S88*H88</f>
        <v>2.4199999999999999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373</v>
      </c>
    </row>
    <row r="89" s="1" customFormat="1">
      <c r="B89" s="35"/>
      <c r="C89" s="36"/>
      <c r="D89" s="213" t="s">
        <v>159</v>
      </c>
      <c r="E89" s="36"/>
      <c r="F89" s="214" t="s">
        <v>287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205</v>
      </c>
      <c r="G91" s="218"/>
      <c r="H91" s="221">
        <v>11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288</v>
      </c>
      <c r="F92" s="203" t="s">
        <v>289</v>
      </c>
      <c r="G92" s="204" t="s">
        <v>155</v>
      </c>
      <c r="H92" s="205">
        <v>437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0.00016000000000000001</v>
      </c>
      <c r="R92" s="210">
        <f>Q92*H92</f>
        <v>0.06992000000000001</v>
      </c>
      <c r="S92" s="210">
        <v>0.25600000000000001</v>
      </c>
      <c r="T92" s="211">
        <f>S92*H92</f>
        <v>111.872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374</v>
      </c>
    </row>
    <row r="93" s="1" customFormat="1">
      <c r="B93" s="35"/>
      <c r="C93" s="36"/>
      <c r="D93" s="213" t="s">
        <v>159</v>
      </c>
      <c r="E93" s="36"/>
      <c r="F93" s="214" t="s">
        <v>291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375</v>
      </c>
      <c r="G95" s="218"/>
      <c r="H95" s="221">
        <v>437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SUM(P97:P111)</f>
        <v>0</v>
      </c>
      <c r="Q96" s="193"/>
      <c r="R96" s="194">
        <f>SUM(R97:R111)</f>
        <v>0.26656999999999997</v>
      </c>
      <c r="S96" s="193"/>
      <c r="T96" s="195">
        <f>SUM(T97:T111)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SUM(BK97:BK111)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293</v>
      </c>
      <c r="F97" s="203" t="s">
        <v>294</v>
      </c>
      <c r="G97" s="204" t="s">
        <v>155</v>
      </c>
      <c r="H97" s="205">
        <v>437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376</v>
      </c>
    </row>
    <row r="98" s="1" customFormat="1">
      <c r="B98" s="35"/>
      <c r="C98" s="36"/>
      <c r="D98" s="213" t="s">
        <v>159</v>
      </c>
      <c r="E98" s="36"/>
      <c r="F98" s="214" t="s">
        <v>296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161</v>
      </c>
      <c r="E99" s="36"/>
      <c r="F99" s="216" t="s">
        <v>297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161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375</v>
      </c>
      <c r="G100" s="218"/>
      <c r="H100" s="221">
        <v>437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437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377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375</v>
      </c>
      <c r="G104" s="218"/>
      <c r="H104" s="221">
        <v>437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298</v>
      </c>
      <c r="F105" s="203" t="s">
        <v>299</v>
      </c>
      <c r="G105" s="204" t="s">
        <v>155</v>
      </c>
      <c r="H105" s="205">
        <v>437</v>
      </c>
      <c r="I105" s="206"/>
      <c r="J105" s="207">
        <f>ROUND(I105*H105,2)</f>
        <v>0</v>
      </c>
      <c r="K105" s="203" t="s">
        <v>300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0.00060999999999999997</v>
      </c>
      <c r="R105" s="210">
        <f>Q105*H105</f>
        <v>0.26656999999999997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378</v>
      </c>
    </row>
    <row r="106" s="1" customFormat="1">
      <c r="B106" s="35"/>
      <c r="C106" s="36"/>
      <c r="D106" s="213" t="s">
        <v>159</v>
      </c>
      <c r="E106" s="36"/>
      <c r="F106" s="214" t="s">
        <v>302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1" customFormat="1">
      <c r="B107" s="217"/>
      <c r="C107" s="218"/>
      <c r="D107" s="213" t="s">
        <v>163</v>
      </c>
      <c r="E107" s="219" t="s">
        <v>22</v>
      </c>
      <c r="F107" s="220" t="s">
        <v>375</v>
      </c>
      <c r="G107" s="218"/>
      <c r="H107" s="221">
        <v>437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163</v>
      </c>
      <c r="AU107" s="227" t="s">
        <v>88</v>
      </c>
      <c r="AV107" s="11" t="s">
        <v>88</v>
      </c>
      <c r="AW107" s="11" t="s">
        <v>38</v>
      </c>
      <c r="AX107" s="11" t="s">
        <v>23</v>
      </c>
      <c r="AY107" s="227" t="s">
        <v>150</v>
      </c>
    </row>
    <row r="108" s="1" customFormat="1" ht="16.5" customHeight="1">
      <c r="B108" s="35"/>
      <c r="C108" s="201" t="s">
        <v>193</v>
      </c>
      <c r="D108" s="201" t="s">
        <v>152</v>
      </c>
      <c r="E108" s="202" t="s">
        <v>303</v>
      </c>
      <c r="F108" s="203" t="s">
        <v>304</v>
      </c>
      <c r="G108" s="204" t="s">
        <v>155</v>
      </c>
      <c r="H108" s="205">
        <v>437</v>
      </c>
      <c r="I108" s="206"/>
      <c r="J108" s="207">
        <f>ROUND(I108*H108,2)</f>
        <v>0</v>
      </c>
      <c r="K108" s="203" t="s">
        <v>156</v>
      </c>
      <c r="L108" s="40"/>
      <c r="M108" s="208" t="s">
        <v>22</v>
      </c>
      <c r="N108" s="209" t="s">
        <v>49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157</v>
      </c>
      <c r="AT108" s="14" t="s">
        <v>152</v>
      </c>
      <c r="AU108" s="14" t="s">
        <v>88</v>
      </c>
      <c r="AY108" s="14" t="s">
        <v>150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23</v>
      </c>
      <c r="BK108" s="212">
        <f>ROUND(I108*H108,2)</f>
        <v>0</v>
      </c>
      <c r="BL108" s="14" t="s">
        <v>157</v>
      </c>
      <c r="BM108" s="14" t="s">
        <v>379</v>
      </c>
    </row>
    <row r="109" s="1" customFormat="1">
      <c r="B109" s="35"/>
      <c r="C109" s="36"/>
      <c r="D109" s="213" t="s">
        <v>159</v>
      </c>
      <c r="E109" s="36"/>
      <c r="F109" s="214" t="s">
        <v>306</v>
      </c>
      <c r="G109" s="36"/>
      <c r="H109" s="36"/>
      <c r="I109" s="127"/>
      <c r="J109" s="36"/>
      <c r="K109" s="36"/>
      <c r="L109" s="40"/>
      <c r="M109" s="215"/>
      <c r="N109" s="76"/>
      <c r="O109" s="76"/>
      <c r="P109" s="76"/>
      <c r="Q109" s="76"/>
      <c r="R109" s="76"/>
      <c r="S109" s="76"/>
      <c r="T109" s="77"/>
      <c r="AT109" s="14" t="s">
        <v>159</v>
      </c>
      <c r="AU109" s="14" t="s">
        <v>88</v>
      </c>
    </row>
    <row r="110" s="1" customFormat="1">
      <c r="B110" s="35"/>
      <c r="C110" s="36"/>
      <c r="D110" s="213" t="s">
        <v>161</v>
      </c>
      <c r="E110" s="36"/>
      <c r="F110" s="216" t="s">
        <v>190</v>
      </c>
      <c r="G110" s="36"/>
      <c r="H110" s="36"/>
      <c r="I110" s="127"/>
      <c r="J110" s="36"/>
      <c r="K110" s="36"/>
      <c r="L110" s="40"/>
      <c r="M110" s="215"/>
      <c r="N110" s="76"/>
      <c r="O110" s="76"/>
      <c r="P110" s="76"/>
      <c r="Q110" s="76"/>
      <c r="R110" s="76"/>
      <c r="S110" s="76"/>
      <c r="T110" s="77"/>
      <c r="AT110" s="14" t="s">
        <v>161</v>
      </c>
      <c r="AU110" s="14" t="s">
        <v>88</v>
      </c>
    </row>
    <row r="111" s="11" customFormat="1">
      <c r="B111" s="217"/>
      <c r="C111" s="218"/>
      <c r="D111" s="213" t="s">
        <v>163</v>
      </c>
      <c r="E111" s="219" t="s">
        <v>22</v>
      </c>
      <c r="F111" s="220" t="s">
        <v>375</v>
      </c>
      <c r="G111" s="218"/>
      <c r="H111" s="221">
        <v>437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163</v>
      </c>
      <c r="AU111" s="227" t="s">
        <v>88</v>
      </c>
      <c r="AV111" s="11" t="s">
        <v>88</v>
      </c>
      <c r="AW111" s="11" t="s">
        <v>38</v>
      </c>
      <c r="AX111" s="11" t="s">
        <v>23</v>
      </c>
      <c r="AY111" s="227" t="s">
        <v>150</v>
      </c>
    </row>
    <row r="112" s="10" customFormat="1" ht="22.8" customHeight="1">
      <c r="B112" s="185"/>
      <c r="C112" s="186"/>
      <c r="D112" s="187" t="s">
        <v>77</v>
      </c>
      <c r="E112" s="199" t="s">
        <v>191</v>
      </c>
      <c r="F112" s="199" t="s">
        <v>192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SUM(P113:P124)</f>
        <v>0</v>
      </c>
      <c r="Q112" s="193"/>
      <c r="R112" s="194">
        <f>SUM(R113:R124)</f>
        <v>3.7568000000000001</v>
      </c>
      <c r="S112" s="193"/>
      <c r="T112" s="195">
        <f>SUM(T113:T124)</f>
        <v>0</v>
      </c>
      <c r="AR112" s="196" t="s">
        <v>23</v>
      </c>
      <c r="AT112" s="197" t="s">
        <v>77</v>
      </c>
      <c r="AU112" s="197" t="s">
        <v>23</v>
      </c>
      <c r="AY112" s="196" t="s">
        <v>150</v>
      </c>
      <c r="BK112" s="198">
        <f>SUM(BK113:BK124)</f>
        <v>0</v>
      </c>
    </row>
    <row r="113" s="1" customFormat="1" ht="16.5" customHeight="1">
      <c r="B113" s="35"/>
      <c r="C113" s="201" t="s">
        <v>199</v>
      </c>
      <c r="D113" s="201" t="s">
        <v>152</v>
      </c>
      <c r="E113" s="202" t="s">
        <v>194</v>
      </c>
      <c r="F113" s="203" t="s">
        <v>195</v>
      </c>
      <c r="G113" s="204" t="s">
        <v>196</v>
      </c>
      <c r="H113" s="205">
        <v>2</v>
      </c>
      <c r="I113" s="206"/>
      <c r="J113" s="207">
        <f>ROUND(I113*H113,2)</f>
        <v>0</v>
      </c>
      <c r="K113" s="203" t="s">
        <v>22</v>
      </c>
      <c r="L113" s="40"/>
      <c r="M113" s="208" t="s">
        <v>22</v>
      </c>
      <c r="N113" s="209" t="s">
        <v>49</v>
      </c>
      <c r="O113" s="76"/>
      <c r="P113" s="210">
        <f>O113*H113</f>
        <v>0</v>
      </c>
      <c r="Q113" s="210">
        <v>0.42368</v>
      </c>
      <c r="R113" s="210">
        <f>Q113*H113</f>
        <v>0.84736</v>
      </c>
      <c r="S113" s="210">
        <v>0</v>
      </c>
      <c r="T113" s="211">
        <f>S113*H113</f>
        <v>0</v>
      </c>
      <c r="AR113" s="14" t="s">
        <v>157</v>
      </c>
      <c r="AT113" s="14" t="s">
        <v>152</v>
      </c>
      <c r="AU113" s="14" t="s">
        <v>88</v>
      </c>
      <c r="AY113" s="14" t="s">
        <v>150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23</v>
      </c>
      <c r="BK113" s="212">
        <f>ROUND(I113*H113,2)</f>
        <v>0</v>
      </c>
      <c r="BL113" s="14" t="s">
        <v>157</v>
      </c>
      <c r="BM113" s="14" t="s">
        <v>357</v>
      </c>
    </row>
    <row r="114" s="1" customFormat="1">
      <c r="B114" s="35"/>
      <c r="C114" s="36"/>
      <c r="D114" s="213" t="s">
        <v>159</v>
      </c>
      <c r="E114" s="36"/>
      <c r="F114" s="214" t="s">
        <v>195</v>
      </c>
      <c r="G114" s="36"/>
      <c r="H114" s="36"/>
      <c r="I114" s="127"/>
      <c r="J114" s="36"/>
      <c r="K114" s="36"/>
      <c r="L114" s="40"/>
      <c r="M114" s="215"/>
      <c r="N114" s="76"/>
      <c r="O114" s="76"/>
      <c r="P114" s="76"/>
      <c r="Q114" s="76"/>
      <c r="R114" s="76"/>
      <c r="S114" s="76"/>
      <c r="T114" s="77"/>
      <c r="AT114" s="14" t="s">
        <v>159</v>
      </c>
      <c r="AU114" s="14" t="s">
        <v>88</v>
      </c>
    </row>
    <row r="115" s="1" customFormat="1">
      <c r="B115" s="35"/>
      <c r="C115" s="36"/>
      <c r="D115" s="213" t="s">
        <v>161</v>
      </c>
      <c r="E115" s="36"/>
      <c r="F115" s="216" t="s">
        <v>198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161</v>
      </c>
      <c r="AU115" s="14" t="s">
        <v>88</v>
      </c>
    </row>
    <row r="116" s="11" customFormat="1">
      <c r="B116" s="217"/>
      <c r="C116" s="218"/>
      <c r="D116" s="213" t="s">
        <v>163</v>
      </c>
      <c r="E116" s="219" t="s">
        <v>22</v>
      </c>
      <c r="F116" s="220" t="s">
        <v>88</v>
      </c>
      <c r="G116" s="218"/>
      <c r="H116" s="221">
        <v>2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163</v>
      </c>
      <c r="AU116" s="227" t="s">
        <v>88</v>
      </c>
      <c r="AV116" s="11" t="s">
        <v>88</v>
      </c>
      <c r="AW116" s="11" t="s">
        <v>38</v>
      </c>
      <c r="AX116" s="11" t="s">
        <v>23</v>
      </c>
      <c r="AY116" s="227" t="s">
        <v>150</v>
      </c>
    </row>
    <row r="117" s="1" customFormat="1" ht="16.5" customHeight="1">
      <c r="B117" s="35"/>
      <c r="C117" s="201" t="s">
        <v>191</v>
      </c>
      <c r="D117" s="201" t="s">
        <v>152</v>
      </c>
      <c r="E117" s="202" t="s">
        <v>307</v>
      </c>
      <c r="F117" s="203" t="s">
        <v>308</v>
      </c>
      <c r="G117" s="204" t="s">
        <v>196</v>
      </c>
      <c r="H117" s="205">
        <v>1</v>
      </c>
      <c r="I117" s="206"/>
      <c r="J117" s="207">
        <f>ROUND(I117*H117,2)</f>
        <v>0</v>
      </c>
      <c r="K117" s="203" t="s">
        <v>22</v>
      </c>
      <c r="L117" s="40"/>
      <c r="M117" s="208" t="s">
        <v>22</v>
      </c>
      <c r="N117" s="209" t="s">
        <v>49</v>
      </c>
      <c r="O117" s="76"/>
      <c r="P117" s="210">
        <f>O117*H117</f>
        <v>0</v>
      </c>
      <c r="Q117" s="210">
        <v>0.42080000000000001</v>
      </c>
      <c r="R117" s="210">
        <f>Q117*H117</f>
        <v>0.42080000000000001</v>
      </c>
      <c r="S117" s="210">
        <v>0</v>
      </c>
      <c r="T117" s="211">
        <f>S117*H117</f>
        <v>0</v>
      </c>
      <c r="AR117" s="14" t="s">
        <v>157</v>
      </c>
      <c r="AT117" s="14" t="s">
        <v>152</v>
      </c>
      <c r="AU117" s="14" t="s">
        <v>88</v>
      </c>
      <c r="AY117" s="14" t="s">
        <v>150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23</v>
      </c>
      <c r="BK117" s="212">
        <f>ROUND(I117*H117,2)</f>
        <v>0</v>
      </c>
      <c r="BL117" s="14" t="s">
        <v>157</v>
      </c>
      <c r="BM117" s="14" t="s">
        <v>380</v>
      </c>
    </row>
    <row r="118" s="1" customFormat="1">
      <c r="B118" s="35"/>
      <c r="C118" s="36"/>
      <c r="D118" s="213" t="s">
        <v>159</v>
      </c>
      <c r="E118" s="36"/>
      <c r="F118" s="214" t="s">
        <v>308</v>
      </c>
      <c r="G118" s="36"/>
      <c r="H118" s="36"/>
      <c r="I118" s="127"/>
      <c r="J118" s="36"/>
      <c r="K118" s="36"/>
      <c r="L118" s="40"/>
      <c r="M118" s="215"/>
      <c r="N118" s="76"/>
      <c r="O118" s="76"/>
      <c r="P118" s="76"/>
      <c r="Q118" s="76"/>
      <c r="R118" s="76"/>
      <c r="S118" s="76"/>
      <c r="T118" s="77"/>
      <c r="AT118" s="14" t="s">
        <v>159</v>
      </c>
      <c r="AU118" s="14" t="s">
        <v>88</v>
      </c>
    </row>
    <row r="119" s="1" customFormat="1">
      <c r="B119" s="35"/>
      <c r="C119" s="36"/>
      <c r="D119" s="213" t="s">
        <v>161</v>
      </c>
      <c r="E119" s="36"/>
      <c r="F119" s="216" t="s">
        <v>204</v>
      </c>
      <c r="G119" s="36"/>
      <c r="H119" s="36"/>
      <c r="I119" s="127"/>
      <c r="J119" s="36"/>
      <c r="K119" s="36"/>
      <c r="L119" s="40"/>
      <c r="M119" s="215"/>
      <c r="N119" s="76"/>
      <c r="O119" s="76"/>
      <c r="P119" s="76"/>
      <c r="Q119" s="76"/>
      <c r="R119" s="76"/>
      <c r="S119" s="76"/>
      <c r="T119" s="77"/>
      <c r="AT119" s="14" t="s">
        <v>161</v>
      </c>
      <c r="AU119" s="14" t="s">
        <v>88</v>
      </c>
    </row>
    <row r="120" s="11" customFormat="1">
      <c r="B120" s="217"/>
      <c r="C120" s="218"/>
      <c r="D120" s="213" t="s">
        <v>163</v>
      </c>
      <c r="E120" s="219" t="s">
        <v>22</v>
      </c>
      <c r="F120" s="220" t="s">
        <v>23</v>
      </c>
      <c r="G120" s="218"/>
      <c r="H120" s="221">
        <v>1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163</v>
      </c>
      <c r="AU120" s="227" t="s">
        <v>88</v>
      </c>
      <c r="AV120" s="11" t="s">
        <v>88</v>
      </c>
      <c r="AW120" s="11" t="s">
        <v>38</v>
      </c>
      <c r="AX120" s="11" t="s">
        <v>23</v>
      </c>
      <c r="AY120" s="227" t="s">
        <v>150</v>
      </c>
    </row>
    <row r="121" s="1" customFormat="1" ht="16.5" customHeight="1">
      <c r="B121" s="35"/>
      <c r="C121" s="201" t="s">
        <v>206</v>
      </c>
      <c r="D121" s="201" t="s">
        <v>152</v>
      </c>
      <c r="E121" s="202" t="s">
        <v>200</v>
      </c>
      <c r="F121" s="203" t="s">
        <v>201</v>
      </c>
      <c r="G121" s="204" t="s">
        <v>196</v>
      </c>
      <c r="H121" s="205">
        <v>8</v>
      </c>
      <c r="I121" s="206"/>
      <c r="J121" s="207">
        <f>ROUND(I121*H121,2)</f>
        <v>0</v>
      </c>
      <c r="K121" s="203" t="s">
        <v>22</v>
      </c>
      <c r="L121" s="40"/>
      <c r="M121" s="208" t="s">
        <v>22</v>
      </c>
      <c r="N121" s="209" t="s">
        <v>49</v>
      </c>
      <c r="O121" s="76"/>
      <c r="P121" s="210">
        <f>O121*H121</f>
        <v>0</v>
      </c>
      <c r="Q121" s="210">
        <v>0.31108000000000002</v>
      </c>
      <c r="R121" s="210">
        <f>Q121*H121</f>
        <v>2.4886400000000002</v>
      </c>
      <c r="S121" s="210">
        <v>0</v>
      </c>
      <c r="T121" s="211">
        <f>S121*H121</f>
        <v>0</v>
      </c>
      <c r="AR121" s="14" t="s">
        <v>157</v>
      </c>
      <c r="AT121" s="14" t="s">
        <v>152</v>
      </c>
      <c r="AU121" s="14" t="s">
        <v>88</v>
      </c>
      <c r="AY121" s="14" t="s">
        <v>150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23</v>
      </c>
      <c r="BK121" s="212">
        <f>ROUND(I121*H121,2)</f>
        <v>0</v>
      </c>
      <c r="BL121" s="14" t="s">
        <v>157</v>
      </c>
      <c r="BM121" s="14" t="s">
        <v>381</v>
      </c>
    </row>
    <row r="122" s="1" customFormat="1">
      <c r="B122" s="35"/>
      <c r="C122" s="36"/>
      <c r="D122" s="213" t="s">
        <v>159</v>
      </c>
      <c r="E122" s="36"/>
      <c r="F122" s="214" t="s">
        <v>203</v>
      </c>
      <c r="G122" s="36"/>
      <c r="H122" s="36"/>
      <c r="I122" s="127"/>
      <c r="J122" s="36"/>
      <c r="K122" s="36"/>
      <c r="L122" s="40"/>
      <c r="M122" s="215"/>
      <c r="N122" s="76"/>
      <c r="O122" s="76"/>
      <c r="P122" s="76"/>
      <c r="Q122" s="76"/>
      <c r="R122" s="76"/>
      <c r="S122" s="76"/>
      <c r="T122" s="77"/>
      <c r="AT122" s="14" t="s">
        <v>159</v>
      </c>
      <c r="AU122" s="14" t="s">
        <v>88</v>
      </c>
    </row>
    <row r="123" s="1" customFormat="1">
      <c r="B123" s="35"/>
      <c r="C123" s="36"/>
      <c r="D123" s="213" t="s">
        <v>161</v>
      </c>
      <c r="E123" s="36"/>
      <c r="F123" s="216" t="s">
        <v>204</v>
      </c>
      <c r="G123" s="36"/>
      <c r="H123" s="36"/>
      <c r="I123" s="127"/>
      <c r="J123" s="36"/>
      <c r="K123" s="36"/>
      <c r="L123" s="40"/>
      <c r="M123" s="215"/>
      <c r="N123" s="76"/>
      <c r="O123" s="76"/>
      <c r="P123" s="76"/>
      <c r="Q123" s="76"/>
      <c r="R123" s="76"/>
      <c r="S123" s="76"/>
      <c r="T123" s="77"/>
      <c r="AT123" s="14" t="s">
        <v>161</v>
      </c>
      <c r="AU123" s="14" t="s">
        <v>88</v>
      </c>
    </row>
    <row r="124" s="11" customFormat="1">
      <c r="B124" s="217"/>
      <c r="C124" s="218"/>
      <c r="D124" s="213" t="s">
        <v>163</v>
      </c>
      <c r="E124" s="219" t="s">
        <v>22</v>
      </c>
      <c r="F124" s="220" t="s">
        <v>191</v>
      </c>
      <c r="G124" s="218"/>
      <c r="H124" s="221">
        <v>8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163</v>
      </c>
      <c r="AU124" s="227" t="s">
        <v>88</v>
      </c>
      <c r="AV124" s="11" t="s">
        <v>88</v>
      </c>
      <c r="AW124" s="11" t="s">
        <v>38</v>
      </c>
      <c r="AX124" s="11" t="s">
        <v>23</v>
      </c>
      <c r="AY124" s="227" t="s">
        <v>150</v>
      </c>
    </row>
    <row r="125" s="10" customFormat="1" ht="22.8" customHeight="1">
      <c r="B125" s="185"/>
      <c r="C125" s="186"/>
      <c r="D125" s="187" t="s">
        <v>77</v>
      </c>
      <c r="E125" s="199" t="s">
        <v>206</v>
      </c>
      <c r="F125" s="199" t="s">
        <v>207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P126+SUM(P127:P154)</f>
        <v>0</v>
      </c>
      <c r="Q125" s="193"/>
      <c r="R125" s="194">
        <f>R126+SUM(R127:R154)</f>
        <v>0.009810000000000001</v>
      </c>
      <c r="S125" s="193"/>
      <c r="T125" s="195">
        <f>T126+SUM(T127:T154)</f>
        <v>8.7400000000000002</v>
      </c>
      <c r="AR125" s="196" t="s">
        <v>23</v>
      </c>
      <c r="AT125" s="197" t="s">
        <v>77</v>
      </c>
      <c r="AU125" s="197" t="s">
        <v>23</v>
      </c>
      <c r="AY125" s="196" t="s">
        <v>150</v>
      </c>
      <c r="BK125" s="198">
        <f>BK126+SUM(BK127:BK154)</f>
        <v>0</v>
      </c>
    </row>
    <row r="126" s="1" customFormat="1" ht="16.5" customHeight="1">
      <c r="B126" s="35"/>
      <c r="C126" s="201" t="s">
        <v>28</v>
      </c>
      <c r="D126" s="201" t="s">
        <v>152</v>
      </c>
      <c r="E126" s="202" t="s">
        <v>358</v>
      </c>
      <c r="F126" s="203" t="s">
        <v>359</v>
      </c>
      <c r="G126" s="204" t="s">
        <v>220</v>
      </c>
      <c r="H126" s="205">
        <v>25</v>
      </c>
      <c r="I126" s="206"/>
      <c r="J126" s="207">
        <f>ROUND(I126*H126,2)</f>
        <v>0</v>
      </c>
      <c r="K126" s="203" t="s">
        <v>156</v>
      </c>
      <c r="L126" s="40"/>
      <c r="M126" s="208" t="s">
        <v>22</v>
      </c>
      <c r="N126" s="209" t="s">
        <v>49</v>
      </c>
      <c r="O126" s="76"/>
      <c r="P126" s="210">
        <f>O126*H126</f>
        <v>0</v>
      </c>
      <c r="Q126" s="210">
        <v>0.00033</v>
      </c>
      <c r="R126" s="210">
        <f>Q126*H126</f>
        <v>0.0082500000000000004</v>
      </c>
      <c r="S126" s="210">
        <v>0</v>
      </c>
      <c r="T126" s="211">
        <f>S126*H126</f>
        <v>0</v>
      </c>
      <c r="AR126" s="14" t="s">
        <v>157</v>
      </c>
      <c r="AT126" s="14" t="s">
        <v>152</v>
      </c>
      <c r="AU126" s="14" t="s">
        <v>88</v>
      </c>
      <c r="AY126" s="14" t="s">
        <v>150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23</v>
      </c>
      <c r="BK126" s="212">
        <f>ROUND(I126*H126,2)</f>
        <v>0</v>
      </c>
      <c r="BL126" s="14" t="s">
        <v>157</v>
      </c>
      <c r="BM126" s="14" t="s">
        <v>360</v>
      </c>
    </row>
    <row r="127" s="1" customFormat="1">
      <c r="B127" s="35"/>
      <c r="C127" s="36"/>
      <c r="D127" s="213" t="s">
        <v>159</v>
      </c>
      <c r="E127" s="36"/>
      <c r="F127" s="214" t="s">
        <v>361</v>
      </c>
      <c r="G127" s="36"/>
      <c r="H127" s="36"/>
      <c r="I127" s="127"/>
      <c r="J127" s="36"/>
      <c r="K127" s="36"/>
      <c r="L127" s="40"/>
      <c r="M127" s="215"/>
      <c r="N127" s="76"/>
      <c r="O127" s="76"/>
      <c r="P127" s="76"/>
      <c r="Q127" s="76"/>
      <c r="R127" s="76"/>
      <c r="S127" s="76"/>
      <c r="T127" s="77"/>
      <c r="AT127" s="14" t="s">
        <v>159</v>
      </c>
      <c r="AU127" s="14" t="s">
        <v>88</v>
      </c>
    </row>
    <row r="128" s="1" customFormat="1">
      <c r="B128" s="35"/>
      <c r="C128" s="36"/>
      <c r="D128" s="213" t="s">
        <v>161</v>
      </c>
      <c r="E128" s="36"/>
      <c r="F128" s="216" t="s">
        <v>212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161</v>
      </c>
      <c r="AU128" s="14" t="s">
        <v>88</v>
      </c>
    </row>
    <row r="129" s="11" customFormat="1">
      <c r="B129" s="217"/>
      <c r="C129" s="218"/>
      <c r="D129" s="213" t="s">
        <v>163</v>
      </c>
      <c r="E129" s="219" t="s">
        <v>22</v>
      </c>
      <c r="F129" s="220" t="s">
        <v>382</v>
      </c>
      <c r="G129" s="218"/>
      <c r="H129" s="221">
        <v>25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163</v>
      </c>
      <c r="AU129" s="227" t="s">
        <v>88</v>
      </c>
      <c r="AV129" s="11" t="s">
        <v>88</v>
      </c>
      <c r="AW129" s="11" t="s">
        <v>38</v>
      </c>
      <c r="AX129" s="11" t="s">
        <v>23</v>
      </c>
      <c r="AY129" s="227" t="s">
        <v>150</v>
      </c>
    </row>
    <row r="130" s="1" customFormat="1" ht="16.5" customHeight="1">
      <c r="B130" s="35"/>
      <c r="C130" s="201" t="s">
        <v>205</v>
      </c>
      <c r="D130" s="201" t="s">
        <v>152</v>
      </c>
      <c r="E130" s="202" t="s">
        <v>362</v>
      </c>
      <c r="F130" s="203" t="s">
        <v>363</v>
      </c>
      <c r="G130" s="204" t="s">
        <v>220</v>
      </c>
      <c r="H130" s="205">
        <v>25</v>
      </c>
      <c r="I130" s="206"/>
      <c r="J130" s="207">
        <f>ROUND(I130*H130,2)</f>
        <v>0</v>
      </c>
      <c r="K130" s="203" t="s">
        <v>156</v>
      </c>
      <c r="L130" s="40"/>
      <c r="M130" s="208" t="s">
        <v>22</v>
      </c>
      <c r="N130" s="209" t="s">
        <v>49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4" t="s">
        <v>157</v>
      </c>
      <c r="AT130" s="14" t="s">
        <v>152</v>
      </c>
      <c r="AU130" s="14" t="s">
        <v>88</v>
      </c>
      <c r="AY130" s="14" t="s">
        <v>150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23</v>
      </c>
      <c r="BK130" s="212">
        <f>ROUND(I130*H130,2)</f>
        <v>0</v>
      </c>
      <c r="BL130" s="14" t="s">
        <v>157</v>
      </c>
      <c r="BM130" s="14" t="s">
        <v>364</v>
      </c>
    </row>
    <row r="131" s="1" customFormat="1">
      <c r="B131" s="35"/>
      <c r="C131" s="36"/>
      <c r="D131" s="213" t="s">
        <v>159</v>
      </c>
      <c r="E131" s="36"/>
      <c r="F131" s="214" t="s">
        <v>365</v>
      </c>
      <c r="G131" s="36"/>
      <c r="H131" s="36"/>
      <c r="I131" s="127"/>
      <c r="J131" s="36"/>
      <c r="K131" s="36"/>
      <c r="L131" s="40"/>
      <c r="M131" s="215"/>
      <c r="N131" s="76"/>
      <c r="O131" s="76"/>
      <c r="P131" s="76"/>
      <c r="Q131" s="76"/>
      <c r="R131" s="76"/>
      <c r="S131" s="76"/>
      <c r="T131" s="77"/>
      <c r="AT131" s="14" t="s">
        <v>159</v>
      </c>
      <c r="AU131" s="14" t="s">
        <v>88</v>
      </c>
    </row>
    <row r="132" s="1" customFormat="1">
      <c r="B132" s="35"/>
      <c r="C132" s="36"/>
      <c r="D132" s="213" t="s">
        <v>161</v>
      </c>
      <c r="E132" s="36"/>
      <c r="F132" s="216" t="s">
        <v>217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161</v>
      </c>
      <c r="AU132" s="14" t="s">
        <v>88</v>
      </c>
    </row>
    <row r="133" s="11" customFormat="1">
      <c r="B133" s="217"/>
      <c r="C133" s="218"/>
      <c r="D133" s="213" t="s">
        <v>163</v>
      </c>
      <c r="E133" s="219" t="s">
        <v>22</v>
      </c>
      <c r="F133" s="220" t="s">
        <v>382</v>
      </c>
      <c r="G133" s="218"/>
      <c r="H133" s="221">
        <v>25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163</v>
      </c>
      <c r="AU133" s="227" t="s">
        <v>88</v>
      </c>
      <c r="AV133" s="11" t="s">
        <v>88</v>
      </c>
      <c r="AW133" s="11" t="s">
        <v>38</v>
      </c>
      <c r="AX133" s="11" t="s">
        <v>23</v>
      </c>
      <c r="AY133" s="227" t="s">
        <v>150</v>
      </c>
    </row>
    <row r="134" s="1" customFormat="1" ht="16.5" customHeight="1">
      <c r="B134" s="35"/>
      <c r="C134" s="201" t="s">
        <v>230</v>
      </c>
      <c r="D134" s="201" t="s">
        <v>152</v>
      </c>
      <c r="E134" s="202" t="s">
        <v>237</v>
      </c>
      <c r="F134" s="203" t="s">
        <v>238</v>
      </c>
      <c r="G134" s="204" t="s">
        <v>220</v>
      </c>
      <c r="H134" s="205">
        <v>26</v>
      </c>
      <c r="I134" s="206"/>
      <c r="J134" s="207">
        <f>ROUND(I134*H134,2)</f>
        <v>0</v>
      </c>
      <c r="K134" s="203" t="s">
        <v>156</v>
      </c>
      <c r="L134" s="40"/>
      <c r="M134" s="208" t="s">
        <v>22</v>
      </c>
      <c r="N134" s="209" t="s">
        <v>49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4" t="s">
        <v>157</v>
      </c>
      <c r="AT134" s="14" t="s">
        <v>152</v>
      </c>
      <c r="AU134" s="14" t="s">
        <v>88</v>
      </c>
      <c r="AY134" s="14" t="s">
        <v>150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23</v>
      </c>
      <c r="BK134" s="212">
        <f>ROUND(I134*H134,2)</f>
        <v>0</v>
      </c>
      <c r="BL134" s="14" t="s">
        <v>157</v>
      </c>
      <c r="BM134" s="14" t="s">
        <v>383</v>
      </c>
    </row>
    <row r="135" s="1" customFormat="1">
      <c r="B135" s="35"/>
      <c r="C135" s="36"/>
      <c r="D135" s="213" t="s">
        <v>159</v>
      </c>
      <c r="E135" s="36"/>
      <c r="F135" s="214" t="s">
        <v>240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159</v>
      </c>
      <c r="AU135" s="14" t="s">
        <v>88</v>
      </c>
    </row>
    <row r="136" s="1" customFormat="1">
      <c r="B136" s="35"/>
      <c r="C136" s="36"/>
      <c r="D136" s="213" t="s">
        <v>161</v>
      </c>
      <c r="E136" s="36"/>
      <c r="F136" s="216" t="s">
        <v>241</v>
      </c>
      <c r="G136" s="36"/>
      <c r="H136" s="36"/>
      <c r="I136" s="127"/>
      <c r="J136" s="36"/>
      <c r="K136" s="36"/>
      <c r="L136" s="40"/>
      <c r="M136" s="215"/>
      <c r="N136" s="76"/>
      <c r="O136" s="76"/>
      <c r="P136" s="76"/>
      <c r="Q136" s="76"/>
      <c r="R136" s="76"/>
      <c r="S136" s="76"/>
      <c r="T136" s="77"/>
      <c r="AT136" s="14" t="s">
        <v>161</v>
      </c>
      <c r="AU136" s="14" t="s">
        <v>88</v>
      </c>
    </row>
    <row r="137" s="11" customFormat="1">
      <c r="B137" s="217"/>
      <c r="C137" s="218"/>
      <c r="D137" s="213" t="s">
        <v>163</v>
      </c>
      <c r="E137" s="219" t="s">
        <v>22</v>
      </c>
      <c r="F137" s="220" t="s">
        <v>345</v>
      </c>
      <c r="G137" s="218"/>
      <c r="H137" s="221">
        <v>26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163</v>
      </c>
      <c r="AU137" s="227" t="s">
        <v>88</v>
      </c>
      <c r="AV137" s="11" t="s">
        <v>88</v>
      </c>
      <c r="AW137" s="11" t="s">
        <v>38</v>
      </c>
      <c r="AX137" s="11" t="s">
        <v>23</v>
      </c>
      <c r="AY137" s="227" t="s">
        <v>150</v>
      </c>
    </row>
    <row r="138" s="1" customFormat="1" ht="16.5" customHeight="1">
      <c r="B138" s="35"/>
      <c r="C138" s="201" t="s">
        <v>236</v>
      </c>
      <c r="D138" s="201" t="s">
        <v>152</v>
      </c>
      <c r="E138" s="202" t="s">
        <v>243</v>
      </c>
      <c r="F138" s="203" t="s">
        <v>244</v>
      </c>
      <c r="G138" s="204" t="s">
        <v>220</v>
      </c>
      <c r="H138" s="205">
        <v>26</v>
      </c>
      <c r="I138" s="206"/>
      <c r="J138" s="207">
        <f>ROUND(I138*H138,2)</f>
        <v>0</v>
      </c>
      <c r="K138" s="203" t="s">
        <v>156</v>
      </c>
      <c r="L138" s="40"/>
      <c r="M138" s="208" t="s">
        <v>22</v>
      </c>
      <c r="N138" s="209" t="s">
        <v>49</v>
      </c>
      <c r="O138" s="76"/>
      <c r="P138" s="210">
        <f>O138*H138</f>
        <v>0</v>
      </c>
      <c r="Q138" s="210">
        <v>6.0000000000000002E-05</v>
      </c>
      <c r="R138" s="210">
        <f>Q138*H138</f>
        <v>0.00156</v>
      </c>
      <c r="S138" s="210">
        <v>0</v>
      </c>
      <c r="T138" s="211">
        <f>S138*H138</f>
        <v>0</v>
      </c>
      <c r="AR138" s="14" t="s">
        <v>157</v>
      </c>
      <c r="AT138" s="14" t="s">
        <v>152</v>
      </c>
      <c r="AU138" s="14" t="s">
        <v>88</v>
      </c>
      <c r="AY138" s="14" t="s">
        <v>150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23</v>
      </c>
      <c r="BK138" s="212">
        <f>ROUND(I138*H138,2)</f>
        <v>0</v>
      </c>
      <c r="BL138" s="14" t="s">
        <v>157</v>
      </c>
      <c r="BM138" s="14" t="s">
        <v>384</v>
      </c>
    </row>
    <row r="139" s="1" customFormat="1">
      <c r="B139" s="35"/>
      <c r="C139" s="36"/>
      <c r="D139" s="213" t="s">
        <v>159</v>
      </c>
      <c r="E139" s="36"/>
      <c r="F139" s="214" t="s">
        <v>246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159</v>
      </c>
      <c r="AU139" s="14" t="s">
        <v>88</v>
      </c>
    </row>
    <row r="140" s="1" customFormat="1">
      <c r="B140" s="35"/>
      <c r="C140" s="36"/>
      <c r="D140" s="213" t="s">
        <v>161</v>
      </c>
      <c r="E140" s="36"/>
      <c r="F140" s="216" t="s">
        <v>247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161</v>
      </c>
      <c r="AU140" s="14" t="s">
        <v>88</v>
      </c>
    </row>
    <row r="141" s="11" customFormat="1">
      <c r="B141" s="217"/>
      <c r="C141" s="218"/>
      <c r="D141" s="213" t="s">
        <v>163</v>
      </c>
      <c r="E141" s="219" t="s">
        <v>22</v>
      </c>
      <c r="F141" s="220" t="s">
        <v>345</v>
      </c>
      <c r="G141" s="218"/>
      <c r="H141" s="221">
        <v>26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163</v>
      </c>
      <c r="AU141" s="227" t="s">
        <v>88</v>
      </c>
      <c r="AV141" s="11" t="s">
        <v>88</v>
      </c>
      <c r="AW141" s="11" t="s">
        <v>38</v>
      </c>
      <c r="AX141" s="11" t="s">
        <v>78</v>
      </c>
      <c r="AY141" s="227" t="s">
        <v>150</v>
      </c>
    </row>
    <row r="142" s="1" customFormat="1" ht="16.5" customHeight="1">
      <c r="B142" s="35"/>
      <c r="C142" s="201" t="s">
        <v>242</v>
      </c>
      <c r="D142" s="201" t="s">
        <v>152</v>
      </c>
      <c r="E142" s="202" t="s">
        <v>315</v>
      </c>
      <c r="F142" s="203" t="s">
        <v>316</v>
      </c>
      <c r="G142" s="204" t="s">
        <v>220</v>
      </c>
      <c r="H142" s="205">
        <v>26</v>
      </c>
      <c r="I142" s="206"/>
      <c r="J142" s="207">
        <f>ROUND(I142*H142,2)</f>
        <v>0</v>
      </c>
      <c r="K142" s="203" t="s">
        <v>156</v>
      </c>
      <c r="L142" s="40"/>
      <c r="M142" s="208" t="s">
        <v>22</v>
      </c>
      <c r="N142" s="209" t="s">
        <v>49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14" t="s">
        <v>157</v>
      </c>
      <c r="AT142" s="14" t="s">
        <v>152</v>
      </c>
      <c r="AU142" s="14" t="s">
        <v>88</v>
      </c>
      <c r="AY142" s="14" t="s">
        <v>150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23</v>
      </c>
      <c r="BK142" s="212">
        <f>ROUND(I142*H142,2)</f>
        <v>0</v>
      </c>
      <c r="BL142" s="14" t="s">
        <v>157</v>
      </c>
      <c r="BM142" s="14" t="s">
        <v>385</v>
      </c>
    </row>
    <row r="143" s="1" customFormat="1">
      <c r="B143" s="35"/>
      <c r="C143" s="36"/>
      <c r="D143" s="213" t="s">
        <v>159</v>
      </c>
      <c r="E143" s="36"/>
      <c r="F143" s="214" t="s">
        <v>318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159</v>
      </c>
      <c r="AU143" s="14" t="s">
        <v>88</v>
      </c>
    </row>
    <row r="144" s="1" customFormat="1">
      <c r="B144" s="35"/>
      <c r="C144" s="36"/>
      <c r="D144" s="213" t="s">
        <v>161</v>
      </c>
      <c r="E144" s="36"/>
      <c r="F144" s="216" t="s">
        <v>235</v>
      </c>
      <c r="G144" s="36"/>
      <c r="H144" s="36"/>
      <c r="I144" s="127"/>
      <c r="J144" s="36"/>
      <c r="K144" s="36"/>
      <c r="L144" s="40"/>
      <c r="M144" s="215"/>
      <c r="N144" s="76"/>
      <c r="O144" s="76"/>
      <c r="P144" s="76"/>
      <c r="Q144" s="76"/>
      <c r="R144" s="76"/>
      <c r="S144" s="76"/>
      <c r="T144" s="77"/>
      <c r="AT144" s="14" t="s">
        <v>161</v>
      </c>
      <c r="AU144" s="14" t="s">
        <v>88</v>
      </c>
    </row>
    <row r="145" s="11" customFormat="1">
      <c r="B145" s="217"/>
      <c r="C145" s="218"/>
      <c r="D145" s="213" t="s">
        <v>163</v>
      </c>
      <c r="E145" s="219" t="s">
        <v>22</v>
      </c>
      <c r="F145" s="220" t="s">
        <v>345</v>
      </c>
      <c r="G145" s="218"/>
      <c r="H145" s="221">
        <v>26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163</v>
      </c>
      <c r="AU145" s="227" t="s">
        <v>88</v>
      </c>
      <c r="AV145" s="11" t="s">
        <v>88</v>
      </c>
      <c r="AW145" s="11" t="s">
        <v>38</v>
      </c>
      <c r="AX145" s="11" t="s">
        <v>23</v>
      </c>
      <c r="AY145" s="227" t="s">
        <v>150</v>
      </c>
    </row>
    <row r="146" s="1" customFormat="1" ht="16.5" customHeight="1">
      <c r="B146" s="35"/>
      <c r="C146" s="201" t="s">
        <v>8</v>
      </c>
      <c r="D146" s="201" t="s">
        <v>152</v>
      </c>
      <c r="E146" s="202" t="s">
        <v>310</v>
      </c>
      <c r="F146" s="203" t="s">
        <v>311</v>
      </c>
      <c r="G146" s="204" t="s">
        <v>220</v>
      </c>
      <c r="H146" s="205">
        <v>26</v>
      </c>
      <c r="I146" s="206"/>
      <c r="J146" s="207">
        <f>ROUND(I146*H146,2)</f>
        <v>0</v>
      </c>
      <c r="K146" s="203" t="s">
        <v>156</v>
      </c>
      <c r="L146" s="40"/>
      <c r="M146" s="208" t="s">
        <v>22</v>
      </c>
      <c r="N146" s="209" t="s">
        <v>49</v>
      </c>
      <c r="O146" s="76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14" t="s">
        <v>157</v>
      </c>
      <c r="AT146" s="14" t="s">
        <v>152</v>
      </c>
      <c r="AU146" s="14" t="s">
        <v>88</v>
      </c>
      <c r="AY146" s="14" t="s">
        <v>150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23</v>
      </c>
      <c r="BK146" s="212">
        <f>ROUND(I146*H146,2)</f>
        <v>0</v>
      </c>
      <c r="BL146" s="14" t="s">
        <v>157</v>
      </c>
      <c r="BM146" s="14" t="s">
        <v>386</v>
      </c>
    </row>
    <row r="147" s="1" customFormat="1">
      <c r="B147" s="35"/>
      <c r="C147" s="36"/>
      <c r="D147" s="213" t="s">
        <v>159</v>
      </c>
      <c r="E147" s="36"/>
      <c r="F147" s="214" t="s">
        <v>313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159</v>
      </c>
      <c r="AU147" s="14" t="s">
        <v>88</v>
      </c>
    </row>
    <row r="148" s="1" customFormat="1">
      <c r="B148" s="35"/>
      <c r="C148" s="36"/>
      <c r="D148" s="213" t="s">
        <v>161</v>
      </c>
      <c r="E148" s="36"/>
      <c r="F148" s="216" t="s">
        <v>223</v>
      </c>
      <c r="G148" s="36"/>
      <c r="H148" s="36"/>
      <c r="I148" s="127"/>
      <c r="J148" s="36"/>
      <c r="K148" s="36"/>
      <c r="L148" s="40"/>
      <c r="M148" s="215"/>
      <c r="N148" s="76"/>
      <c r="O148" s="76"/>
      <c r="P148" s="76"/>
      <c r="Q148" s="76"/>
      <c r="R148" s="76"/>
      <c r="S148" s="76"/>
      <c r="T148" s="77"/>
      <c r="AT148" s="14" t="s">
        <v>161</v>
      </c>
      <c r="AU148" s="14" t="s">
        <v>88</v>
      </c>
    </row>
    <row r="149" s="11" customFormat="1">
      <c r="B149" s="217"/>
      <c r="C149" s="218"/>
      <c r="D149" s="213" t="s">
        <v>163</v>
      </c>
      <c r="E149" s="219" t="s">
        <v>22</v>
      </c>
      <c r="F149" s="220" t="s">
        <v>345</v>
      </c>
      <c r="G149" s="218"/>
      <c r="H149" s="221">
        <v>26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163</v>
      </c>
      <c r="AU149" s="227" t="s">
        <v>88</v>
      </c>
      <c r="AV149" s="11" t="s">
        <v>88</v>
      </c>
      <c r="AW149" s="11" t="s">
        <v>38</v>
      </c>
      <c r="AX149" s="11" t="s">
        <v>78</v>
      </c>
      <c r="AY149" s="227" t="s">
        <v>150</v>
      </c>
    </row>
    <row r="150" s="1" customFormat="1" ht="16.5" customHeight="1">
      <c r="B150" s="35"/>
      <c r="C150" s="201" t="s">
        <v>258</v>
      </c>
      <c r="D150" s="201" t="s">
        <v>152</v>
      </c>
      <c r="E150" s="202" t="s">
        <v>225</v>
      </c>
      <c r="F150" s="203" t="s">
        <v>226</v>
      </c>
      <c r="G150" s="204" t="s">
        <v>155</v>
      </c>
      <c r="H150" s="205">
        <v>437</v>
      </c>
      <c r="I150" s="206"/>
      <c r="J150" s="207">
        <f>ROUND(I150*H150,2)</f>
        <v>0</v>
      </c>
      <c r="K150" s="203" t="s">
        <v>156</v>
      </c>
      <c r="L150" s="40"/>
      <c r="M150" s="208" t="s">
        <v>22</v>
      </c>
      <c r="N150" s="209" t="s">
        <v>49</v>
      </c>
      <c r="O150" s="76"/>
      <c r="P150" s="210">
        <f>O150*H150</f>
        <v>0</v>
      </c>
      <c r="Q150" s="210">
        <v>0</v>
      </c>
      <c r="R150" s="210">
        <f>Q150*H150</f>
        <v>0</v>
      </c>
      <c r="S150" s="210">
        <v>0.02</v>
      </c>
      <c r="T150" s="211">
        <f>S150*H150</f>
        <v>8.7400000000000002</v>
      </c>
      <c r="AR150" s="14" t="s">
        <v>157</v>
      </c>
      <c r="AT150" s="14" t="s">
        <v>152</v>
      </c>
      <c r="AU150" s="14" t="s">
        <v>88</v>
      </c>
      <c r="AY150" s="14" t="s">
        <v>150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23</v>
      </c>
      <c r="BK150" s="212">
        <f>ROUND(I150*H150,2)</f>
        <v>0</v>
      </c>
      <c r="BL150" s="14" t="s">
        <v>157</v>
      </c>
      <c r="BM150" s="14" t="s">
        <v>387</v>
      </c>
    </row>
    <row r="151" s="1" customFormat="1">
      <c r="B151" s="35"/>
      <c r="C151" s="36"/>
      <c r="D151" s="213" t="s">
        <v>159</v>
      </c>
      <c r="E151" s="36"/>
      <c r="F151" s="214" t="s">
        <v>228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159</v>
      </c>
      <c r="AU151" s="14" t="s">
        <v>88</v>
      </c>
    </row>
    <row r="152" s="1" customFormat="1">
      <c r="B152" s="35"/>
      <c r="C152" s="36"/>
      <c r="D152" s="213" t="s">
        <v>161</v>
      </c>
      <c r="E152" s="36"/>
      <c r="F152" s="216" t="s">
        <v>229</v>
      </c>
      <c r="G152" s="36"/>
      <c r="H152" s="36"/>
      <c r="I152" s="127"/>
      <c r="J152" s="36"/>
      <c r="K152" s="36"/>
      <c r="L152" s="40"/>
      <c r="M152" s="215"/>
      <c r="N152" s="76"/>
      <c r="O152" s="76"/>
      <c r="P152" s="76"/>
      <c r="Q152" s="76"/>
      <c r="R152" s="76"/>
      <c r="S152" s="76"/>
      <c r="T152" s="77"/>
      <c r="AT152" s="14" t="s">
        <v>161</v>
      </c>
      <c r="AU152" s="14" t="s">
        <v>88</v>
      </c>
    </row>
    <row r="153" s="11" customFormat="1">
      <c r="B153" s="217"/>
      <c r="C153" s="218"/>
      <c r="D153" s="213" t="s">
        <v>163</v>
      </c>
      <c r="E153" s="219" t="s">
        <v>22</v>
      </c>
      <c r="F153" s="220" t="s">
        <v>375</v>
      </c>
      <c r="G153" s="218"/>
      <c r="H153" s="221">
        <v>437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163</v>
      </c>
      <c r="AU153" s="227" t="s">
        <v>88</v>
      </c>
      <c r="AV153" s="11" t="s">
        <v>88</v>
      </c>
      <c r="AW153" s="11" t="s">
        <v>38</v>
      </c>
      <c r="AX153" s="11" t="s">
        <v>23</v>
      </c>
      <c r="AY153" s="227" t="s">
        <v>150</v>
      </c>
    </row>
    <row r="154" s="10" customFormat="1" ht="20.88" customHeight="1">
      <c r="B154" s="185"/>
      <c r="C154" s="186"/>
      <c r="D154" s="187" t="s">
        <v>77</v>
      </c>
      <c r="E154" s="199" t="s">
        <v>248</v>
      </c>
      <c r="F154" s="199" t="s">
        <v>249</v>
      </c>
      <c r="G154" s="186"/>
      <c r="H154" s="186"/>
      <c r="I154" s="189"/>
      <c r="J154" s="200">
        <f>BK154</f>
        <v>0</v>
      </c>
      <c r="K154" s="186"/>
      <c r="L154" s="191"/>
      <c r="M154" s="192"/>
      <c r="N154" s="193"/>
      <c r="O154" s="193"/>
      <c r="P154" s="194">
        <f>SUM(P155:P175)</f>
        <v>0</v>
      </c>
      <c r="Q154" s="193"/>
      <c r="R154" s="194">
        <f>SUM(R155:R175)</f>
        <v>0</v>
      </c>
      <c r="S154" s="193"/>
      <c r="T154" s="195">
        <f>SUM(T155:T175)</f>
        <v>0</v>
      </c>
      <c r="AR154" s="196" t="s">
        <v>23</v>
      </c>
      <c r="AT154" s="197" t="s">
        <v>77</v>
      </c>
      <c r="AU154" s="197" t="s">
        <v>88</v>
      </c>
      <c r="AY154" s="196" t="s">
        <v>150</v>
      </c>
      <c r="BK154" s="198">
        <f>SUM(BK155:BK175)</f>
        <v>0</v>
      </c>
    </row>
    <row r="155" s="1" customFormat="1" ht="16.5" customHeight="1">
      <c r="B155" s="35"/>
      <c r="C155" s="201" t="s">
        <v>264</v>
      </c>
      <c r="D155" s="201" t="s">
        <v>152</v>
      </c>
      <c r="E155" s="202" t="s">
        <v>250</v>
      </c>
      <c r="F155" s="203" t="s">
        <v>251</v>
      </c>
      <c r="G155" s="204" t="s">
        <v>252</v>
      </c>
      <c r="H155" s="205">
        <v>111</v>
      </c>
      <c r="I155" s="206"/>
      <c r="J155" s="207">
        <f>ROUND(I155*H155,2)</f>
        <v>0</v>
      </c>
      <c r="K155" s="203" t="s">
        <v>156</v>
      </c>
      <c r="L155" s="40"/>
      <c r="M155" s="208" t="s">
        <v>22</v>
      </c>
      <c r="N155" s="209" t="s">
        <v>49</v>
      </c>
      <c r="O155" s="76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4" t="s">
        <v>157</v>
      </c>
      <c r="AT155" s="14" t="s">
        <v>152</v>
      </c>
      <c r="AU155" s="14" t="s">
        <v>173</v>
      </c>
      <c r="AY155" s="14" t="s">
        <v>150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23</v>
      </c>
      <c r="BK155" s="212">
        <f>ROUND(I155*H155,2)</f>
        <v>0</v>
      </c>
      <c r="BL155" s="14" t="s">
        <v>157</v>
      </c>
      <c r="BM155" s="14" t="s">
        <v>253</v>
      </c>
    </row>
    <row r="156" s="1" customFormat="1">
      <c r="B156" s="35"/>
      <c r="C156" s="36"/>
      <c r="D156" s="213" t="s">
        <v>159</v>
      </c>
      <c r="E156" s="36"/>
      <c r="F156" s="214" t="s">
        <v>254</v>
      </c>
      <c r="G156" s="36"/>
      <c r="H156" s="36"/>
      <c r="I156" s="127"/>
      <c r="J156" s="36"/>
      <c r="K156" s="36"/>
      <c r="L156" s="40"/>
      <c r="M156" s="215"/>
      <c r="N156" s="76"/>
      <c r="O156" s="76"/>
      <c r="P156" s="76"/>
      <c r="Q156" s="76"/>
      <c r="R156" s="76"/>
      <c r="S156" s="76"/>
      <c r="T156" s="77"/>
      <c r="AT156" s="14" t="s">
        <v>159</v>
      </c>
      <c r="AU156" s="14" t="s">
        <v>173</v>
      </c>
    </row>
    <row r="157" s="1" customFormat="1">
      <c r="B157" s="35"/>
      <c r="C157" s="36"/>
      <c r="D157" s="213" t="s">
        <v>161</v>
      </c>
      <c r="E157" s="36"/>
      <c r="F157" s="216" t="s">
        <v>255</v>
      </c>
      <c r="G157" s="36"/>
      <c r="H157" s="36"/>
      <c r="I157" s="127"/>
      <c r="J157" s="36"/>
      <c r="K157" s="36"/>
      <c r="L157" s="40"/>
      <c r="M157" s="215"/>
      <c r="N157" s="76"/>
      <c r="O157" s="76"/>
      <c r="P157" s="76"/>
      <c r="Q157" s="76"/>
      <c r="R157" s="76"/>
      <c r="S157" s="76"/>
      <c r="T157" s="77"/>
      <c r="AT157" s="14" t="s">
        <v>161</v>
      </c>
      <c r="AU157" s="14" t="s">
        <v>173</v>
      </c>
    </row>
    <row r="158" s="1" customFormat="1">
      <c r="B158" s="35"/>
      <c r="C158" s="36"/>
      <c r="D158" s="213" t="s">
        <v>178</v>
      </c>
      <c r="E158" s="36"/>
      <c r="F158" s="216" t="s">
        <v>256</v>
      </c>
      <c r="G158" s="36"/>
      <c r="H158" s="36"/>
      <c r="I158" s="127"/>
      <c r="J158" s="36"/>
      <c r="K158" s="36"/>
      <c r="L158" s="40"/>
      <c r="M158" s="215"/>
      <c r="N158" s="76"/>
      <c r="O158" s="76"/>
      <c r="P158" s="76"/>
      <c r="Q158" s="76"/>
      <c r="R158" s="76"/>
      <c r="S158" s="76"/>
      <c r="T158" s="77"/>
      <c r="AT158" s="14" t="s">
        <v>178</v>
      </c>
      <c r="AU158" s="14" t="s">
        <v>173</v>
      </c>
    </row>
    <row r="159" s="11" customFormat="1">
      <c r="B159" s="217"/>
      <c r="C159" s="218"/>
      <c r="D159" s="213" t="s">
        <v>163</v>
      </c>
      <c r="E159" s="219" t="s">
        <v>22</v>
      </c>
      <c r="F159" s="220" t="s">
        <v>388</v>
      </c>
      <c r="G159" s="218"/>
      <c r="H159" s="221">
        <v>111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163</v>
      </c>
      <c r="AU159" s="227" t="s">
        <v>173</v>
      </c>
      <c r="AV159" s="11" t="s">
        <v>88</v>
      </c>
      <c r="AW159" s="11" t="s">
        <v>38</v>
      </c>
      <c r="AX159" s="11" t="s">
        <v>78</v>
      </c>
      <c r="AY159" s="227" t="s">
        <v>150</v>
      </c>
    </row>
    <row r="160" s="1" customFormat="1" ht="16.5" customHeight="1">
      <c r="B160" s="35"/>
      <c r="C160" s="201" t="s">
        <v>269</v>
      </c>
      <c r="D160" s="201" t="s">
        <v>152</v>
      </c>
      <c r="E160" s="202" t="s">
        <v>259</v>
      </c>
      <c r="F160" s="203" t="s">
        <v>260</v>
      </c>
      <c r="G160" s="204" t="s">
        <v>252</v>
      </c>
      <c r="H160" s="205">
        <v>222</v>
      </c>
      <c r="I160" s="206"/>
      <c r="J160" s="207">
        <f>ROUND(I160*H160,2)</f>
        <v>0</v>
      </c>
      <c r="K160" s="203" t="s">
        <v>156</v>
      </c>
      <c r="L160" s="40"/>
      <c r="M160" s="208" t="s">
        <v>22</v>
      </c>
      <c r="N160" s="209" t="s">
        <v>49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157</v>
      </c>
      <c r="AT160" s="14" t="s">
        <v>152</v>
      </c>
      <c r="AU160" s="14" t="s">
        <v>173</v>
      </c>
      <c r="AY160" s="14" t="s">
        <v>150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23</v>
      </c>
      <c r="BK160" s="212">
        <f>ROUND(I160*H160,2)</f>
        <v>0</v>
      </c>
      <c r="BL160" s="14" t="s">
        <v>157</v>
      </c>
      <c r="BM160" s="14" t="s">
        <v>261</v>
      </c>
    </row>
    <row r="161" s="1" customFormat="1">
      <c r="B161" s="35"/>
      <c r="C161" s="36"/>
      <c r="D161" s="213" t="s">
        <v>159</v>
      </c>
      <c r="E161" s="36"/>
      <c r="F161" s="214" t="s">
        <v>262</v>
      </c>
      <c r="G161" s="36"/>
      <c r="H161" s="36"/>
      <c r="I161" s="127"/>
      <c r="J161" s="36"/>
      <c r="K161" s="36"/>
      <c r="L161" s="40"/>
      <c r="M161" s="215"/>
      <c r="N161" s="76"/>
      <c r="O161" s="76"/>
      <c r="P161" s="76"/>
      <c r="Q161" s="76"/>
      <c r="R161" s="76"/>
      <c r="S161" s="76"/>
      <c r="T161" s="77"/>
      <c r="AT161" s="14" t="s">
        <v>159</v>
      </c>
      <c r="AU161" s="14" t="s">
        <v>173</v>
      </c>
    </row>
    <row r="162" s="1" customFormat="1">
      <c r="B162" s="35"/>
      <c r="C162" s="36"/>
      <c r="D162" s="213" t="s">
        <v>161</v>
      </c>
      <c r="E162" s="36"/>
      <c r="F162" s="216" t="s">
        <v>255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161</v>
      </c>
      <c r="AU162" s="14" t="s">
        <v>173</v>
      </c>
    </row>
    <row r="163" s="11" customFormat="1">
      <c r="B163" s="217"/>
      <c r="C163" s="218"/>
      <c r="D163" s="213" t="s">
        <v>163</v>
      </c>
      <c r="E163" s="219" t="s">
        <v>22</v>
      </c>
      <c r="F163" s="220" t="s">
        <v>389</v>
      </c>
      <c r="G163" s="218"/>
      <c r="H163" s="221">
        <v>222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163</v>
      </c>
      <c r="AU163" s="227" t="s">
        <v>173</v>
      </c>
      <c r="AV163" s="11" t="s">
        <v>88</v>
      </c>
      <c r="AW163" s="11" t="s">
        <v>38</v>
      </c>
      <c r="AX163" s="11" t="s">
        <v>23</v>
      </c>
      <c r="AY163" s="227" t="s">
        <v>150</v>
      </c>
    </row>
    <row r="164" s="1" customFormat="1" ht="16.5" customHeight="1">
      <c r="B164" s="35"/>
      <c r="C164" s="201" t="s">
        <v>276</v>
      </c>
      <c r="D164" s="201" t="s">
        <v>152</v>
      </c>
      <c r="E164" s="202" t="s">
        <v>265</v>
      </c>
      <c r="F164" s="203" t="s">
        <v>266</v>
      </c>
      <c r="G164" s="204" t="s">
        <v>252</v>
      </c>
      <c r="H164" s="205">
        <v>2.3999999999999999</v>
      </c>
      <c r="I164" s="206"/>
      <c r="J164" s="207">
        <f>ROUND(I164*H164,2)</f>
        <v>0</v>
      </c>
      <c r="K164" s="203" t="s">
        <v>156</v>
      </c>
      <c r="L164" s="40"/>
      <c r="M164" s="208" t="s">
        <v>22</v>
      </c>
      <c r="N164" s="209" t="s">
        <v>49</v>
      </c>
      <c r="O164" s="76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14" t="s">
        <v>157</v>
      </c>
      <c r="AT164" s="14" t="s">
        <v>152</v>
      </c>
      <c r="AU164" s="14" t="s">
        <v>173</v>
      </c>
      <c r="AY164" s="14" t="s">
        <v>150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23</v>
      </c>
      <c r="BK164" s="212">
        <f>ROUND(I164*H164,2)</f>
        <v>0</v>
      </c>
      <c r="BL164" s="14" t="s">
        <v>157</v>
      </c>
      <c r="BM164" s="14" t="s">
        <v>267</v>
      </c>
    </row>
    <row r="165" s="1" customFormat="1">
      <c r="B165" s="35"/>
      <c r="C165" s="36"/>
      <c r="D165" s="213" t="s">
        <v>159</v>
      </c>
      <c r="E165" s="36"/>
      <c r="F165" s="214" t="s">
        <v>268</v>
      </c>
      <c r="G165" s="36"/>
      <c r="H165" s="36"/>
      <c r="I165" s="127"/>
      <c r="J165" s="36"/>
      <c r="K165" s="36"/>
      <c r="L165" s="40"/>
      <c r="M165" s="215"/>
      <c r="N165" s="76"/>
      <c r="O165" s="76"/>
      <c r="P165" s="76"/>
      <c r="Q165" s="76"/>
      <c r="R165" s="76"/>
      <c r="S165" s="76"/>
      <c r="T165" s="77"/>
      <c r="AT165" s="14" t="s">
        <v>159</v>
      </c>
      <c r="AU165" s="14" t="s">
        <v>173</v>
      </c>
    </row>
    <row r="166" s="1" customFormat="1">
      <c r="B166" s="35"/>
      <c r="C166" s="36"/>
      <c r="D166" s="213" t="s">
        <v>161</v>
      </c>
      <c r="E166" s="36"/>
      <c r="F166" s="216" t="s">
        <v>255</v>
      </c>
      <c r="G166" s="36"/>
      <c r="H166" s="36"/>
      <c r="I166" s="127"/>
      <c r="J166" s="36"/>
      <c r="K166" s="36"/>
      <c r="L166" s="40"/>
      <c r="M166" s="215"/>
      <c r="N166" s="76"/>
      <c r="O166" s="76"/>
      <c r="P166" s="76"/>
      <c r="Q166" s="76"/>
      <c r="R166" s="76"/>
      <c r="S166" s="76"/>
      <c r="T166" s="77"/>
      <c r="AT166" s="14" t="s">
        <v>161</v>
      </c>
      <c r="AU166" s="14" t="s">
        <v>173</v>
      </c>
    </row>
    <row r="167" s="11" customFormat="1">
      <c r="B167" s="217"/>
      <c r="C167" s="218"/>
      <c r="D167" s="213" t="s">
        <v>163</v>
      </c>
      <c r="E167" s="219" t="s">
        <v>22</v>
      </c>
      <c r="F167" s="220" t="s">
        <v>390</v>
      </c>
      <c r="G167" s="218"/>
      <c r="H167" s="221">
        <v>2.3999999999999999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163</v>
      </c>
      <c r="AU167" s="227" t="s">
        <v>173</v>
      </c>
      <c r="AV167" s="11" t="s">
        <v>88</v>
      </c>
      <c r="AW167" s="11" t="s">
        <v>38</v>
      </c>
      <c r="AX167" s="11" t="s">
        <v>23</v>
      </c>
      <c r="AY167" s="227" t="s">
        <v>150</v>
      </c>
    </row>
    <row r="168" s="1" customFormat="1" ht="16.5" customHeight="1">
      <c r="B168" s="35"/>
      <c r="C168" s="201" t="s">
        <v>320</v>
      </c>
      <c r="D168" s="201" t="s">
        <v>152</v>
      </c>
      <c r="E168" s="202" t="s">
        <v>270</v>
      </c>
      <c r="F168" s="203" t="s">
        <v>271</v>
      </c>
      <c r="G168" s="204" t="s">
        <v>252</v>
      </c>
      <c r="H168" s="205">
        <v>4.7999999999999998</v>
      </c>
      <c r="I168" s="206"/>
      <c r="J168" s="207">
        <f>ROUND(I168*H168,2)</f>
        <v>0</v>
      </c>
      <c r="K168" s="203" t="s">
        <v>22</v>
      </c>
      <c r="L168" s="40"/>
      <c r="M168" s="208" t="s">
        <v>22</v>
      </c>
      <c r="N168" s="209" t="s">
        <v>49</v>
      </c>
      <c r="O168" s="76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AR168" s="14" t="s">
        <v>157</v>
      </c>
      <c r="AT168" s="14" t="s">
        <v>152</v>
      </c>
      <c r="AU168" s="14" t="s">
        <v>173</v>
      </c>
      <c r="AY168" s="14" t="s">
        <v>150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23</v>
      </c>
      <c r="BK168" s="212">
        <f>ROUND(I168*H168,2)</f>
        <v>0</v>
      </c>
      <c r="BL168" s="14" t="s">
        <v>157</v>
      </c>
      <c r="BM168" s="14" t="s">
        <v>272</v>
      </c>
    </row>
    <row r="169" s="1" customFormat="1">
      <c r="B169" s="35"/>
      <c r="C169" s="36"/>
      <c r="D169" s="213" t="s">
        <v>159</v>
      </c>
      <c r="E169" s="36"/>
      <c r="F169" s="214" t="s">
        <v>273</v>
      </c>
      <c r="G169" s="36"/>
      <c r="H169" s="36"/>
      <c r="I169" s="127"/>
      <c r="J169" s="36"/>
      <c r="K169" s="36"/>
      <c r="L169" s="40"/>
      <c r="M169" s="215"/>
      <c r="N169" s="76"/>
      <c r="O169" s="76"/>
      <c r="P169" s="76"/>
      <c r="Q169" s="76"/>
      <c r="R169" s="76"/>
      <c r="S169" s="76"/>
      <c r="T169" s="77"/>
      <c r="AT169" s="14" t="s">
        <v>159</v>
      </c>
      <c r="AU169" s="14" t="s">
        <v>173</v>
      </c>
    </row>
    <row r="170" s="1" customFormat="1">
      <c r="B170" s="35"/>
      <c r="C170" s="36"/>
      <c r="D170" s="213" t="s">
        <v>178</v>
      </c>
      <c r="E170" s="36"/>
      <c r="F170" s="216" t="s">
        <v>274</v>
      </c>
      <c r="G170" s="36"/>
      <c r="H170" s="36"/>
      <c r="I170" s="127"/>
      <c r="J170" s="36"/>
      <c r="K170" s="36"/>
      <c r="L170" s="40"/>
      <c r="M170" s="215"/>
      <c r="N170" s="76"/>
      <c r="O170" s="76"/>
      <c r="P170" s="76"/>
      <c r="Q170" s="76"/>
      <c r="R170" s="76"/>
      <c r="S170" s="76"/>
      <c r="T170" s="77"/>
      <c r="AT170" s="14" t="s">
        <v>178</v>
      </c>
      <c r="AU170" s="14" t="s">
        <v>173</v>
      </c>
    </row>
    <row r="171" s="11" customFormat="1">
      <c r="B171" s="217"/>
      <c r="C171" s="218"/>
      <c r="D171" s="213" t="s">
        <v>163</v>
      </c>
      <c r="E171" s="219" t="s">
        <v>22</v>
      </c>
      <c r="F171" s="220" t="s">
        <v>391</v>
      </c>
      <c r="G171" s="218"/>
      <c r="H171" s="221">
        <v>4.7999999999999998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163</v>
      </c>
      <c r="AU171" s="227" t="s">
        <v>173</v>
      </c>
      <c r="AV171" s="11" t="s">
        <v>88</v>
      </c>
      <c r="AW171" s="11" t="s">
        <v>38</v>
      </c>
      <c r="AX171" s="11" t="s">
        <v>78</v>
      </c>
      <c r="AY171" s="227" t="s">
        <v>150</v>
      </c>
    </row>
    <row r="172" s="1" customFormat="1" ht="16.5" customHeight="1">
      <c r="B172" s="35"/>
      <c r="C172" s="201" t="s">
        <v>7</v>
      </c>
      <c r="D172" s="201" t="s">
        <v>152</v>
      </c>
      <c r="E172" s="202" t="s">
        <v>277</v>
      </c>
      <c r="F172" s="203" t="s">
        <v>278</v>
      </c>
      <c r="G172" s="204" t="s">
        <v>252</v>
      </c>
      <c r="H172" s="205">
        <v>4.0999999999999996</v>
      </c>
      <c r="I172" s="206"/>
      <c r="J172" s="207">
        <f>ROUND(I172*H172,2)</f>
        <v>0</v>
      </c>
      <c r="K172" s="203" t="s">
        <v>156</v>
      </c>
      <c r="L172" s="40"/>
      <c r="M172" s="208" t="s">
        <v>22</v>
      </c>
      <c r="N172" s="209" t="s">
        <v>49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157</v>
      </c>
      <c r="AT172" s="14" t="s">
        <v>152</v>
      </c>
      <c r="AU172" s="14" t="s">
        <v>173</v>
      </c>
      <c r="AY172" s="14" t="s">
        <v>150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23</v>
      </c>
      <c r="BK172" s="212">
        <f>ROUND(I172*H172,2)</f>
        <v>0</v>
      </c>
      <c r="BL172" s="14" t="s">
        <v>157</v>
      </c>
      <c r="BM172" s="14" t="s">
        <v>279</v>
      </c>
    </row>
    <row r="173" s="1" customFormat="1">
      <c r="B173" s="35"/>
      <c r="C173" s="36"/>
      <c r="D173" s="213" t="s">
        <v>159</v>
      </c>
      <c r="E173" s="36"/>
      <c r="F173" s="214" t="s">
        <v>280</v>
      </c>
      <c r="G173" s="36"/>
      <c r="H173" s="36"/>
      <c r="I173" s="127"/>
      <c r="J173" s="36"/>
      <c r="K173" s="36"/>
      <c r="L173" s="40"/>
      <c r="M173" s="215"/>
      <c r="N173" s="76"/>
      <c r="O173" s="76"/>
      <c r="P173" s="76"/>
      <c r="Q173" s="76"/>
      <c r="R173" s="76"/>
      <c r="S173" s="76"/>
      <c r="T173" s="77"/>
      <c r="AT173" s="14" t="s">
        <v>159</v>
      </c>
      <c r="AU173" s="14" t="s">
        <v>173</v>
      </c>
    </row>
    <row r="174" s="1" customFormat="1">
      <c r="B174" s="35"/>
      <c r="C174" s="36"/>
      <c r="D174" s="213" t="s">
        <v>161</v>
      </c>
      <c r="E174" s="36"/>
      <c r="F174" s="216" t="s">
        <v>281</v>
      </c>
      <c r="G174" s="36"/>
      <c r="H174" s="36"/>
      <c r="I174" s="127"/>
      <c r="J174" s="36"/>
      <c r="K174" s="36"/>
      <c r="L174" s="40"/>
      <c r="M174" s="215"/>
      <c r="N174" s="76"/>
      <c r="O174" s="76"/>
      <c r="P174" s="76"/>
      <c r="Q174" s="76"/>
      <c r="R174" s="76"/>
      <c r="S174" s="76"/>
      <c r="T174" s="77"/>
      <c r="AT174" s="14" t="s">
        <v>161</v>
      </c>
      <c r="AU174" s="14" t="s">
        <v>173</v>
      </c>
    </row>
    <row r="175" s="11" customFormat="1">
      <c r="B175" s="217"/>
      <c r="C175" s="218"/>
      <c r="D175" s="213" t="s">
        <v>163</v>
      </c>
      <c r="E175" s="219" t="s">
        <v>22</v>
      </c>
      <c r="F175" s="220" t="s">
        <v>392</v>
      </c>
      <c r="G175" s="218"/>
      <c r="H175" s="221">
        <v>4.0999999999999996</v>
      </c>
      <c r="I175" s="222"/>
      <c r="J175" s="218"/>
      <c r="K175" s="218"/>
      <c r="L175" s="223"/>
      <c r="M175" s="228"/>
      <c r="N175" s="229"/>
      <c r="O175" s="229"/>
      <c r="P175" s="229"/>
      <c r="Q175" s="229"/>
      <c r="R175" s="229"/>
      <c r="S175" s="229"/>
      <c r="T175" s="230"/>
      <c r="AT175" s="227" t="s">
        <v>163</v>
      </c>
      <c r="AU175" s="227" t="s">
        <v>173</v>
      </c>
      <c r="AV175" s="11" t="s">
        <v>88</v>
      </c>
      <c r="AW175" s="11" t="s">
        <v>38</v>
      </c>
      <c r="AX175" s="11" t="s">
        <v>78</v>
      </c>
      <c r="AY175" s="227" t="s">
        <v>150</v>
      </c>
    </row>
    <row r="176" s="1" customFormat="1" ht="6.96" customHeight="1">
      <c r="B176" s="54"/>
      <c r="C176" s="55"/>
      <c r="D176" s="55"/>
      <c r="E176" s="55"/>
      <c r="F176" s="55"/>
      <c r="G176" s="55"/>
      <c r="H176" s="55"/>
      <c r="I176" s="151"/>
      <c r="J176" s="55"/>
      <c r="K176" s="55"/>
      <c r="L176" s="40"/>
    </row>
  </sheetData>
  <sheetProtection sheet="1" autoFilter="0" formatColumns="0" formatRows="0" objects="1" scenarios="1" spinCount="100000" saltValue="xH1S8CGmVmUfWiBFEoIpbsfRjoW4DqMUMaoxb+DVUhQSYJ9N/7a3C/oD/gRiyXXMAdV1Lll+Y88K16dreIzcSg==" hashValue="MkxQNW097JLMHtlPpGhdLKaXyski1f6GT8NwOU57IkxOrtkZBD43mNnym0KjYIyDkoPHc4TH9FpfYebnszmONw==" algorithmName="SHA-512" password="CC35"/>
  <autoFilter ref="C84:K17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109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88</v>
      </c>
    </row>
    <row r="4" ht="24.96" customHeight="1">
      <c r="B4" s="17"/>
      <c r="D4" s="124" t="s">
        <v>120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Opravy ulic v Kolíně</v>
      </c>
      <c r="F7" s="125"/>
      <c r="G7" s="125"/>
      <c r="H7" s="125"/>
      <c r="L7" s="17"/>
    </row>
    <row r="8" s="1" customFormat="1" ht="12" customHeight="1">
      <c r="B8" s="40"/>
      <c r="D8" s="125" t="s">
        <v>121</v>
      </c>
      <c r="I8" s="127"/>
      <c r="L8" s="40"/>
    </row>
    <row r="9" s="1" customFormat="1" ht="36.96" customHeight="1">
      <c r="B9" s="40"/>
      <c r="E9" s="128" t="s">
        <v>393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87</v>
      </c>
      <c r="I11" s="129" t="s">
        <v>21</v>
      </c>
      <c r="J11" s="14" t="s">
        <v>22</v>
      </c>
      <c r="L11" s="40"/>
    </row>
    <row r="12" s="1" customFormat="1" ht="12" customHeight="1">
      <c r="B12" s="40"/>
      <c r="D12" s="125" t="s">
        <v>24</v>
      </c>
      <c r="F12" s="14" t="s">
        <v>32</v>
      </c>
      <c r="I12" s="129" t="s">
        <v>26</v>
      </c>
      <c r="J12" s="130" t="str">
        <f>'Rekapitulace stavby'!AN8</f>
        <v>17. 8. 2021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22</v>
      </c>
      <c r="L14" s="40"/>
    </row>
    <row r="15" s="1" customFormat="1" ht="18" customHeight="1">
      <c r="B15" s="40"/>
      <c r="E15" s="14" t="s">
        <v>32</v>
      </c>
      <c r="I15" s="129" t="s">
        <v>33</v>
      </c>
      <c r="J15" s="14" t="s">
        <v>22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34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33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36</v>
      </c>
      <c r="I20" s="129" t="s">
        <v>31</v>
      </c>
      <c r="J20" s="14" t="s">
        <v>22</v>
      </c>
      <c r="L20" s="40"/>
    </row>
    <row r="21" s="1" customFormat="1" ht="18" customHeight="1">
      <c r="B21" s="40"/>
      <c r="E21" s="14" t="s">
        <v>37</v>
      </c>
      <c r="I21" s="129" t="s">
        <v>33</v>
      </c>
      <c r="J21" s="14" t="s">
        <v>22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39</v>
      </c>
      <c r="I23" s="129" t="s">
        <v>31</v>
      </c>
      <c r="J23" s="14" t="s">
        <v>40</v>
      </c>
      <c r="L23" s="40"/>
    </row>
    <row r="24" s="1" customFormat="1" ht="18" customHeight="1">
      <c r="B24" s="40"/>
      <c r="E24" s="14" t="s">
        <v>123</v>
      </c>
      <c r="I24" s="129" t="s">
        <v>33</v>
      </c>
      <c r="J24" s="14" t="s">
        <v>124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42</v>
      </c>
      <c r="I26" s="127"/>
      <c r="L26" s="40"/>
    </row>
    <row r="27" s="6" customFormat="1" ht="16.5" customHeight="1">
      <c r="B27" s="131"/>
      <c r="E27" s="132" t="s">
        <v>22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44</v>
      </c>
      <c r="I30" s="127"/>
      <c r="J30" s="136">
        <f>ROUND(J85,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46</v>
      </c>
      <c r="I32" s="138" t="s">
        <v>45</v>
      </c>
      <c r="J32" s="137" t="s">
        <v>47</v>
      </c>
      <c r="L32" s="40"/>
    </row>
    <row r="33" s="1" customFormat="1" ht="14.4" customHeight="1">
      <c r="B33" s="40"/>
      <c r="D33" s="125" t="s">
        <v>48</v>
      </c>
      <c r="E33" s="125" t="s">
        <v>49</v>
      </c>
      <c r="F33" s="139">
        <f>ROUND((SUM(BE85:BE152)),  2)</f>
        <v>0</v>
      </c>
      <c r="I33" s="140">
        <v>0.20999999999999999</v>
      </c>
      <c r="J33" s="139">
        <f>ROUND(((SUM(BE85:BE152))*I33),  2)</f>
        <v>0</v>
      </c>
      <c r="L33" s="40"/>
    </row>
    <row r="34" s="1" customFormat="1" ht="14.4" customHeight="1">
      <c r="B34" s="40"/>
      <c r="E34" s="125" t="s">
        <v>50</v>
      </c>
      <c r="F34" s="139">
        <f>ROUND((SUM(BF85:BF152)),  2)</f>
        <v>0</v>
      </c>
      <c r="I34" s="140">
        <v>0.14999999999999999</v>
      </c>
      <c r="J34" s="139">
        <f>ROUND(((SUM(BF85:BF152))*I34),  2)</f>
        <v>0</v>
      </c>
      <c r="L34" s="40"/>
    </row>
    <row r="35" hidden="1" s="1" customFormat="1" ht="14.4" customHeight="1">
      <c r="B35" s="40"/>
      <c r="E35" s="125" t="s">
        <v>51</v>
      </c>
      <c r="F35" s="139">
        <f>ROUND((SUM(BG85:BG152)),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52</v>
      </c>
      <c r="F36" s="139">
        <f>ROUND((SUM(BH85:BH152)),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53</v>
      </c>
      <c r="F37" s="139">
        <f>ROUND((SUM(BI85:BI152)),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54</v>
      </c>
      <c r="E39" s="143"/>
      <c r="F39" s="143"/>
      <c r="G39" s="144" t="s">
        <v>55</v>
      </c>
      <c r="H39" s="145" t="s">
        <v>56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125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Opravy ulic v Kolíně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121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86.8 - ulice K.V. Raise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Město Kolín</v>
      </c>
      <c r="G52" s="36"/>
      <c r="H52" s="36"/>
      <c r="I52" s="129" t="s">
        <v>26</v>
      </c>
      <c r="J52" s="64" t="str">
        <f>IF(J12="","",J12)</f>
        <v>17. 8. 2021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36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29" t="s">
        <v>39</v>
      </c>
      <c r="J55" s="33" t="str">
        <f>E24</f>
        <v>S4A,s.r.o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126</v>
      </c>
      <c r="D57" s="157"/>
      <c r="E57" s="157"/>
      <c r="F57" s="157"/>
      <c r="G57" s="157"/>
      <c r="H57" s="157"/>
      <c r="I57" s="158"/>
      <c r="J57" s="159" t="s">
        <v>127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76</v>
      </c>
      <c r="D59" s="36"/>
      <c r="E59" s="36"/>
      <c r="F59" s="36"/>
      <c r="G59" s="36"/>
      <c r="H59" s="36"/>
      <c r="I59" s="127"/>
      <c r="J59" s="94">
        <f>J85</f>
        <v>0</v>
      </c>
      <c r="K59" s="36"/>
      <c r="L59" s="40"/>
      <c r="AU59" s="14" t="s">
        <v>128</v>
      </c>
    </row>
    <row r="60" s="7" customFormat="1" ht="24.96" customHeight="1">
      <c r="B60" s="161"/>
      <c r="C60" s="162"/>
      <c r="D60" s="163" t="s">
        <v>129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130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131</v>
      </c>
      <c r="E62" s="171"/>
      <c r="F62" s="171"/>
      <c r="G62" s="171"/>
      <c r="H62" s="171"/>
      <c r="I62" s="172"/>
      <c r="J62" s="173">
        <f>J96</f>
        <v>0</v>
      </c>
      <c r="K62" s="169"/>
      <c r="L62" s="174"/>
    </row>
    <row r="63" s="8" customFormat="1" ht="19.92" customHeight="1">
      <c r="B63" s="168"/>
      <c r="C63" s="169"/>
      <c r="D63" s="170" t="s">
        <v>132</v>
      </c>
      <c r="E63" s="171"/>
      <c r="F63" s="171"/>
      <c r="G63" s="171"/>
      <c r="H63" s="171"/>
      <c r="I63" s="172"/>
      <c r="J63" s="173">
        <f>J109</f>
        <v>0</v>
      </c>
      <c r="K63" s="169"/>
      <c r="L63" s="174"/>
    </row>
    <row r="64" s="8" customFormat="1" ht="19.92" customHeight="1">
      <c r="B64" s="168"/>
      <c r="C64" s="169"/>
      <c r="D64" s="170" t="s">
        <v>133</v>
      </c>
      <c r="E64" s="171"/>
      <c r="F64" s="171"/>
      <c r="G64" s="171"/>
      <c r="H64" s="171"/>
      <c r="I64" s="172"/>
      <c r="J64" s="173">
        <f>J114</f>
        <v>0</v>
      </c>
      <c r="K64" s="169"/>
      <c r="L64" s="174"/>
    </row>
    <row r="65" s="8" customFormat="1" ht="14.88" customHeight="1">
      <c r="B65" s="168"/>
      <c r="C65" s="169"/>
      <c r="D65" s="170" t="s">
        <v>134</v>
      </c>
      <c r="E65" s="171"/>
      <c r="F65" s="171"/>
      <c r="G65" s="171"/>
      <c r="H65" s="171"/>
      <c r="I65" s="172"/>
      <c r="J65" s="173">
        <f>J131</f>
        <v>0</v>
      </c>
      <c r="K65" s="169"/>
      <c r="L65" s="174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27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51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0"/>
    </row>
    <row r="72" s="1" customFormat="1" ht="24.96" customHeight="1">
      <c r="B72" s="35"/>
      <c r="C72" s="20" t="s">
        <v>135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6.5" customHeight="1">
      <c r="B75" s="35"/>
      <c r="C75" s="36"/>
      <c r="D75" s="36"/>
      <c r="E75" s="155" t="str">
        <f>E7</f>
        <v>Opravy ulic v Kolíně</v>
      </c>
      <c r="F75" s="29"/>
      <c r="G75" s="29"/>
      <c r="H75" s="29"/>
      <c r="I75" s="127"/>
      <c r="J75" s="36"/>
      <c r="K75" s="36"/>
      <c r="L75" s="40"/>
    </row>
    <row r="76" s="1" customFormat="1" ht="12" customHeight="1">
      <c r="B76" s="35"/>
      <c r="C76" s="29" t="s">
        <v>121</v>
      </c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E9</f>
        <v>86.8 - ulice K.V. Raise</v>
      </c>
      <c r="F77" s="36"/>
      <c r="G77" s="36"/>
      <c r="H77" s="36"/>
      <c r="I77" s="127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7"/>
      <c r="J78" s="36"/>
      <c r="K78" s="36"/>
      <c r="L78" s="40"/>
    </row>
    <row r="79" s="1" customFormat="1" ht="12" customHeight="1">
      <c r="B79" s="35"/>
      <c r="C79" s="29" t="s">
        <v>24</v>
      </c>
      <c r="D79" s="36"/>
      <c r="E79" s="36"/>
      <c r="F79" s="24" t="str">
        <f>F12</f>
        <v>Město Kolín</v>
      </c>
      <c r="G79" s="36"/>
      <c r="H79" s="36"/>
      <c r="I79" s="129" t="s">
        <v>26</v>
      </c>
      <c r="J79" s="64" t="str">
        <f>IF(J12="","",J12)</f>
        <v>17. 8. 2021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7"/>
      <c r="J80" s="36"/>
      <c r="K80" s="36"/>
      <c r="L80" s="40"/>
    </row>
    <row r="81" s="1" customFormat="1" ht="13.65" customHeight="1">
      <c r="B81" s="35"/>
      <c r="C81" s="29" t="s">
        <v>30</v>
      </c>
      <c r="D81" s="36"/>
      <c r="E81" s="36"/>
      <c r="F81" s="24" t="str">
        <f>E15</f>
        <v>Město Kolín</v>
      </c>
      <c r="G81" s="36"/>
      <c r="H81" s="36"/>
      <c r="I81" s="129" t="s">
        <v>36</v>
      </c>
      <c r="J81" s="33" t="str">
        <f>E21</f>
        <v>Ing. Lucie Dvořáková</v>
      </c>
      <c r="K81" s="36"/>
      <c r="L81" s="40"/>
    </row>
    <row r="82" s="1" customFormat="1" ht="13.65" customHeight="1">
      <c r="B82" s="35"/>
      <c r="C82" s="29" t="s">
        <v>34</v>
      </c>
      <c r="D82" s="36"/>
      <c r="E82" s="36"/>
      <c r="F82" s="24" t="str">
        <f>IF(E18="","",E18)</f>
        <v>Vyplň údaj</v>
      </c>
      <c r="G82" s="36"/>
      <c r="H82" s="36"/>
      <c r="I82" s="129" t="s">
        <v>39</v>
      </c>
      <c r="J82" s="33" t="str">
        <f>E24</f>
        <v>S4A,s.r.o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27"/>
      <c r="J83" s="36"/>
      <c r="K83" s="36"/>
      <c r="L83" s="40"/>
    </row>
    <row r="84" s="9" customFormat="1" ht="29.28" customHeight="1">
      <c r="B84" s="175"/>
      <c r="C84" s="176" t="s">
        <v>136</v>
      </c>
      <c r="D84" s="177" t="s">
        <v>63</v>
      </c>
      <c r="E84" s="177" t="s">
        <v>59</v>
      </c>
      <c r="F84" s="177" t="s">
        <v>60</v>
      </c>
      <c r="G84" s="177" t="s">
        <v>137</v>
      </c>
      <c r="H84" s="177" t="s">
        <v>138</v>
      </c>
      <c r="I84" s="178" t="s">
        <v>139</v>
      </c>
      <c r="J84" s="177" t="s">
        <v>127</v>
      </c>
      <c r="K84" s="179" t="s">
        <v>140</v>
      </c>
      <c r="L84" s="180"/>
      <c r="M84" s="84" t="s">
        <v>22</v>
      </c>
      <c r="N84" s="85" t="s">
        <v>48</v>
      </c>
      <c r="O84" s="85" t="s">
        <v>141</v>
      </c>
      <c r="P84" s="85" t="s">
        <v>142</v>
      </c>
      <c r="Q84" s="85" t="s">
        <v>143</v>
      </c>
      <c r="R84" s="85" t="s">
        <v>144</v>
      </c>
      <c r="S84" s="85" t="s">
        <v>145</v>
      </c>
      <c r="T84" s="86" t="s">
        <v>146</v>
      </c>
    </row>
    <row r="85" s="1" customFormat="1" ht="22.8" customHeight="1">
      <c r="B85" s="35"/>
      <c r="C85" s="91" t="s">
        <v>147</v>
      </c>
      <c r="D85" s="36"/>
      <c r="E85" s="36"/>
      <c r="F85" s="36"/>
      <c r="G85" s="36"/>
      <c r="H85" s="36"/>
      <c r="I85" s="127"/>
      <c r="J85" s="181">
        <f>BK85</f>
        <v>0</v>
      </c>
      <c r="K85" s="36"/>
      <c r="L85" s="40"/>
      <c r="M85" s="87"/>
      <c r="N85" s="88"/>
      <c r="O85" s="88"/>
      <c r="P85" s="182">
        <f>P86</f>
        <v>0</v>
      </c>
      <c r="Q85" s="88"/>
      <c r="R85" s="182">
        <f>R86</f>
        <v>2.6112600000000001</v>
      </c>
      <c r="S85" s="88"/>
      <c r="T85" s="183">
        <f>T86</f>
        <v>96.843999999999994</v>
      </c>
      <c r="AT85" s="14" t="s">
        <v>77</v>
      </c>
      <c r="AU85" s="14" t="s">
        <v>128</v>
      </c>
      <c r="BK85" s="184">
        <f>BK86</f>
        <v>0</v>
      </c>
    </row>
    <row r="86" s="10" customFormat="1" ht="25.92" customHeight="1">
      <c r="B86" s="185"/>
      <c r="C86" s="186"/>
      <c r="D86" s="187" t="s">
        <v>77</v>
      </c>
      <c r="E86" s="188" t="s">
        <v>148</v>
      </c>
      <c r="F86" s="188" t="s">
        <v>149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P87+P96+P109+P114</f>
        <v>0</v>
      </c>
      <c r="Q86" s="193"/>
      <c r="R86" s="194">
        <f>R87+R96+R109+R114</f>
        <v>2.6112600000000001</v>
      </c>
      <c r="S86" s="193"/>
      <c r="T86" s="195">
        <f>T87+T96+T109+T114</f>
        <v>96.843999999999994</v>
      </c>
      <c r="AR86" s="196" t="s">
        <v>23</v>
      </c>
      <c r="AT86" s="197" t="s">
        <v>77</v>
      </c>
      <c r="AU86" s="197" t="s">
        <v>78</v>
      </c>
      <c r="AY86" s="196" t="s">
        <v>150</v>
      </c>
      <c r="BK86" s="198">
        <f>BK87+BK96+BK109+BK114</f>
        <v>0</v>
      </c>
    </row>
    <row r="87" s="10" customFormat="1" ht="22.8" customHeight="1">
      <c r="B87" s="185"/>
      <c r="C87" s="186"/>
      <c r="D87" s="187" t="s">
        <v>77</v>
      </c>
      <c r="E87" s="199" t="s">
        <v>23</v>
      </c>
      <c r="F87" s="199" t="s">
        <v>151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SUM(P88:P95)</f>
        <v>0</v>
      </c>
      <c r="Q87" s="193"/>
      <c r="R87" s="194">
        <f>SUM(R88:R95)</f>
        <v>0.067680000000000004</v>
      </c>
      <c r="S87" s="193"/>
      <c r="T87" s="195">
        <f>SUM(T88:T95)</f>
        <v>96.843999999999994</v>
      </c>
      <c r="AR87" s="196" t="s">
        <v>23</v>
      </c>
      <c r="AT87" s="197" t="s">
        <v>77</v>
      </c>
      <c r="AU87" s="197" t="s">
        <v>23</v>
      </c>
      <c r="AY87" s="196" t="s">
        <v>150</v>
      </c>
      <c r="BK87" s="198">
        <f>SUM(BK88:BK95)</f>
        <v>0</v>
      </c>
    </row>
    <row r="88" s="1" customFormat="1" ht="16.5" customHeight="1">
      <c r="B88" s="35"/>
      <c r="C88" s="201" t="s">
        <v>23</v>
      </c>
      <c r="D88" s="201" t="s">
        <v>152</v>
      </c>
      <c r="E88" s="202" t="s">
        <v>153</v>
      </c>
      <c r="F88" s="203" t="s">
        <v>154</v>
      </c>
      <c r="G88" s="204" t="s">
        <v>155</v>
      </c>
      <c r="H88" s="205">
        <v>6</v>
      </c>
      <c r="I88" s="206"/>
      <c r="J88" s="207">
        <f>ROUND(I88*H88,2)</f>
        <v>0</v>
      </c>
      <c r="K88" s="203" t="s">
        <v>156</v>
      </c>
      <c r="L88" s="40"/>
      <c r="M88" s="208" t="s">
        <v>22</v>
      </c>
      <c r="N88" s="209" t="s">
        <v>49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0.098000000000000004</v>
      </c>
      <c r="T88" s="211">
        <f>S88*H88</f>
        <v>0.58800000000000008</v>
      </c>
      <c r="AR88" s="14" t="s">
        <v>157</v>
      </c>
      <c r="AT88" s="14" t="s">
        <v>152</v>
      </c>
      <c r="AU88" s="14" t="s">
        <v>88</v>
      </c>
      <c r="AY88" s="14" t="s">
        <v>150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157</v>
      </c>
      <c r="BM88" s="14" t="s">
        <v>158</v>
      </c>
    </row>
    <row r="89" s="1" customFormat="1">
      <c r="B89" s="35"/>
      <c r="C89" s="36"/>
      <c r="D89" s="213" t="s">
        <v>159</v>
      </c>
      <c r="E89" s="36"/>
      <c r="F89" s="214" t="s">
        <v>160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159</v>
      </c>
      <c r="AU89" s="14" t="s">
        <v>88</v>
      </c>
    </row>
    <row r="90" s="1" customFormat="1">
      <c r="B90" s="35"/>
      <c r="C90" s="36"/>
      <c r="D90" s="213" t="s">
        <v>161</v>
      </c>
      <c r="E90" s="36"/>
      <c r="F90" s="216" t="s">
        <v>162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161</v>
      </c>
      <c r="AU90" s="14" t="s">
        <v>88</v>
      </c>
    </row>
    <row r="91" s="11" customFormat="1">
      <c r="B91" s="217"/>
      <c r="C91" s="218"/>
      <c r="D91" s="213" t="s">
        <v>163</v>
      </c>
      <c r="E91" s="219" t="s">
        <v>22</v>
      </c>
      <c r="F91" s="220" t="s">
        <v>193</v>
      </c>
      <c r="G91" s="218"/>
      <c r="H91" s="221">
        <v>6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163</v>
      </c>
      <c r="AU91" s="227" t="s">
        <v>88</v>
      </c>
      <c r="AV91" s="11" t="s">
        <v>88</v>
      </c>
      <c r="AW91" s="11" t="s">
        <v>38</v>
      </c>
      <c r="AX91" s="11" t="s">
        <v>23</v>
      </c>
      <c r="AY91" s="227" t="s">
        <v>150</v>
      </c>
    </row>
    <row r="92" s="1" customFormat="1" ht="16.5" customHeight="1">
      <c r="B92" s="35"/>
      <c r="C92" s="201" t="s">
        <v>88</v>
      </c>
      <c r="D92" s="201" t="s">
        <v>152</v>
      </c>
      <c r="E92" s="202" t="s">
        <v>165</v>
      </c>
      <c r="F92" s="203" t="s">
        <v>166</v>
      </c>
      <c r="G92" s="204" t="s">
        <v>155</v>
      </c>
      <c r="H92" s="205">
        <v>752</v>
      </c>
      <c r="I92" s="206"/>
      <c r="J92" s="207">
        <f>ROUND(I92*H92,2)</f>
        <v>0</v>
      </c>
      <c r="K92" s="203" t="s">
        <v>156</v>
      </c>
      <c r="L92" s="40"/>
      <c r="M92" s="208" t="s">
        <v>22</v>
      </c>
      <c r="N92" s="209" t="s">
        <v>49</v>
      </c>
      <c r="O92" s="76"/>
      <c r="P92" s="210">
        <f>O92*H92</f>
        <v>0</v>
      </c>
      <c r="Q92" s="210">
        <v>9.0000000000000006E-05</v>
      </c>
      <c r="R92" s="210">
        <f>Q92*H92</f>
        <v>0.067680000000000004</v>
      </c>
      <c r="S92" s="210">
        <v>0.128</v>
      </c>
      <c r="T92" s="211">
        <f>S92*H92</f>
        <v>96.256</v>
      </c>
      <c r="AR92" s="14" t="s">
        <v>157</v>
      </c>
      <c r="AT92" s="14" t="s">
        <v>152</v>
      </c>
      <c r="AU92" s="14" t="s">
        <v>88</v>
      </c>
      <c r="AY92" s="14" t="s">
        <v>150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157</v>
      </c>
      <c r="BM92" s="14" t="s">
        <v>167</v>
      </c>
    </row>
    <row r="93" s="1" customFormat="1">
      <c r="B93" s="35"/>
      <c r="C93" s="36"/>
      <c r="D93" s="213" t="s">
        <v>159</v>
      </c>
      <c r="E93" s="36"/>
      <c r="F93" s="214" t="s">
        <v>168</v>
      </c>
      <c r="G93" s="36"/>
      <c r="H93" s="36"/>
      <c r="I93" s="127"/>
      <c r="J93" s="36"/>
      <c r="K93" s="36"/>
      <c r="L93" s="40"/>
      <c r="M93" s="215"/>
      <c r="N93" s="76"/>
      <c r="O93" s="76"/>
      <c r="P93" s="76"/>
      <c r="Q93" s="76"/>
      <c r="R93" s="76"/>
      <c r="S93" s="76"/>
      <c r="T93" s="77"/>
      <c r="AT93" s="14" t="s">
        <v>159</v>
      </c>
      <c r="AU93" s="14" t="s">
        <v>88</v>
      </c>
    </row>
    <row r="94" s="1" customFormat="1">
      <c r="B94" s="35"/>
      <c r="C94" s="36"/>
      <c r="D94" s="213" t="s">
        <v>161</v>
      </c>
      <c r="E94" s="36"/>
      <c r="F94" s="216" t="s">
        <v>169</v>
      </c>
      <c r="G94" s="36"/>
      <c r="H94" s="36"/>
      <c r="I94" s="127"/>
      <c r="J94" s="36"/>
      <c r="K94" s="36"/>
      <c r="L94" s="40"/>
      <c r="M94" s="215"/>
      <c r="N94" s="76"/>
      <c r="O94" s="76"/>
      <c r="P94" s="76"/>
      <c r="Q94" s="76"/>
      <c r="R94" s="76"/>
      <c r="S94" s="76"/>
      <c r="T94" s="77"/>
      <c r="AT94" s="14" t="s">
        <v>161</v>
      </c>
      <c r="AU94" s="14" t="s">
        <v>88</v>
      </c>
    </row>
    <row r="95" s="11" customFormat="1">
      <c r="B95" s="217"/>
      <c r="C95" s="218"/>
      <c r="D95" s="213" t="s">
        <v>163</v>
      </c>
      <c r="E95" s="219" t="s">
        <v>22</v>
      </c>
      <c r="F95" s="220" t="s">
        <v>394</v>
      </c>
      <c r="G95" s="218"/>
      <c r="H95" s="221">
        <v>752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163</v>
      </c>
      <c r="AU95" s="227" t="s">
        <v>88</v>
      </c>
      <c r="AV95" s="11" t="s">
        <v>88</v>
      </c>
      <c r="AW95" s="11" t="s">
        <v>38</v>
      </c>
      <c r="AX95" s="11" t="s">
        <v>23</v>
      </c>
      <c r="AY95" s="227" t="s">
        <v>150</v>
      </c>
    </row>
    <row r="96" s="10" customFormat="1" ht="22.8" customHeight="1">
      <c r="B96" s="185"/>
      <c r="C96" s="186"/>
      <c r="D96" s="187" t="s">
        <v>77</v>
      </c>
      <c r="E96" s="199" t="s">
        <v>171</v>
      </c>
      <c r="F96" s="199" t="s">
        <v>172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</v>
      </c>
      <c r="S96" s="193"/>
      <c r="T96" s="195">
        <f>SUM(T97:T108)</f>
        <v>0</v>
      </c>
      <c r="AR96" s="196" t="s">
        <v>23</v>
      </c>
      <c r="AT96" s="197" t="s">
        <v>77</v>
      </c>
      <c r="AU96" s="197" t="s">
        <v>23</v>
      </c>
      <c r="AY96" s="196" t="s">
        <v>150</v>
      </c>
      <c r="BK96" s="198">
        <f>SUM(BK97:BK108)</f>
        <v>0</v>
      </c>
    </row>
    <row r="97" s="1" customFormat="1" ht="16.5" customHeight="1">
      <c r="B97" s="35"/>
      <c r="C97" s="201" t="s">
        <v>173</v>
      </c>
      <c r="D97" s="201" t="s">
        <v>152</v>
      </c>
      <c r="E97" s="202" t="s">
        <v>174</v>
      </c>
      <c r="F97" s="203" t="s">
        <v>175</v>
      </c>
      <c r="G97" s="204" t="s">
        <v>155</v>
      </c>
      <c r="H97" s="205">
        <v>50</v>
      </c>
      <c r="I97" s="206"/>
      <c r="J97" s="207">
        <f>ROUND(I97*H97,2)</f>
        <v>0</v>
      </c>
      <c r="K97" s="203" t="s">
        <v>156</v>
      </c>
      <c r="L97" s="40"/>
      <c r="M97" s="208" t="s">
        <v>22</v>
      </c>
      <c r="N97" s="209" t="s">
        <v>49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157</v>
      </c>
      <c r="AT97" s="14" t="s">
        <v>152</v>
      </c>
      <c r="AU97" s="14" t="s">
        <v>88</v>
      </c>
      <c r="AY97" s="14" t="s">
        <v>150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23</v>
      </c>
      <c r="BK97" s="212">
        <f>ROUND(I97*H97,2)</f>
        <v>0</v>
      </c>
      <c r="BL97" s="14" t="s">
        <v>157</v>
      </c>
      <c r="BM97" s="14" t="s">
        <v>176</v>
      </c>
    </row>
    <row r="98" s="1" customFormat="1">
      <c r="B98" s="35"/>
      <c r="C98" s="36"/>
      <c r="D98" s="213" t="s">
        <v>159</v>
      </c>
      <c r="E98" s="36"/>
      <c r="F98" s="214" t="s">
        <v>177</v>
      </c>
      <c r="G98" s="36"/>
      <c r="H98" s="36"/>
      <c r="I98" s="127"/>
      <c r="J98" s="36"/>
      <c r="K98" s="36"/>
      <c r="L98" s="40"/>
      <c r="M98" s="215"/>
      <c r="N98" s="76"/>
      <c r="O98" s="76"/>
      <c r="P98" s="76"/>
      <c r="Q98" s="76"/>
      <c r="R98" s="76"/>
      <c r="S98" s="76"/>
      <c r="T98" s="77"/>
      <c r="AT98" s="14" t="s">
        <v>159</v>
      </c>
      <c r="AU98" s="14" t="s">
        <v>88</v>
      </c>
    </row>
    <row r="99" s="1" customFormat="1">
      <c r="B99" s="35"/>
      <c r="C99" s="36"/>
      <c r="D99" s="213" t="s">
        <v>178</v>
      </c>
      <c r="E99" s="36"/>
      <c r="F99" s="216" t="s">
        <v>179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178</v>
      </c>
      <c r="AU99" s="14" t="s">
        <v>88</v>
      </c>
    </row>
    <row r="100" s="11" customFormat="1">
      <c r="B100" s="217"/>
      <c r="C100" s="218"/>
      <c r="D100" s="213" t="s">
        <v>163</v>
      </c>
      <c r="E100" s="219" t="s">
        <v>22</v>
      </c>
      <c r="F100" s="220" t="s">
        <v>180</v>
      </c>
      <c r="G100" s="218"/>
      <c r="H100" s="221">
        <v>50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163</v>
      </c>
      <c r="AU100" s="227" t="s">
        <v>88</v>
      </c>
      <c r="AV100" s="11" t="s">
        <v>88</v>
      </c>
      <c r="AW100" s="11" t="s">
        <v>38</v>
      </c>
      <c r="AX100" s="11" t="s">
        <v>23</v>
      </c>
      <c r="AY100" s="227" t="s">
        <v>150</v>
      </c>
    </row>
    <row r="101" s="1" customFormat="1" ht="16.5" customHeight="1">
      <c r="B101" s="35"/>
      <c r="C101" s="201" t="s">
        <v>157</v>
      </c>
      <c r="D101" s="201" t="s">
        <v>152</v>
      </c>
      <c r="E101" s="202" t="s">
        <v>181</v>
      </c>
      <c r="F101" s="203" t="s">
        <v>182</v>
      </c>
      <c r="G101" s="204" t="s">
        <v>155</v>
      </c>
      <c r="H101" s="205">
        <v>752</v>
      </c>
      <c r="I101" s="206"/>
      <c r="J101" s="207">
        <f>ROUND(I101*H101,2)</f>
        <v>0</v>
      </c>
      <c r="K101" s="203" t="s">
        <v>156</v>
      </c>
      <c r="L101" s="40"/>
      <c r="M101" s="208" t="s">
        <v>22</v>
      </c>
      <c r="N101" s="209" t="s">
        <v>49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157</v>
      </c>
      <c r="AT101" s="14" t="s">
        <v>152</v>
      </c>
      <c r="AU101" s="14" t="s">
        <v>88</v>
      </c>
      <c r="AY101" s="14" t="s">
        <v>150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157</v>
      </c>
      <c r="BM101" s="14" t="s">
        <v>183</v>
      </c>
    </row>
    <row r="102" s="1" customFormat="1">
      <c r="B102" s="35"/>
      <c r="C102" s="36"/>
      <c r="D102" s="213" t="s">
        <v>159</v>
      </c>
      <c r="E102" s="36"/>
      <c r="F102" s="214" t="s">
        <v>184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159</v>
      </c>
      <c r="AU102" s="14" t="s">
        <v>88</v>
      </c>
    </row>
    <row r="103" s="1" customFormat="1">
      <c r="B103" s="35"/>
      <c r="C103" s="36"/>
      <c r="D103" s="213" t="s">
        <v>161</v>
      </c>
      <c r="E103" s="36"/>
      <c r="F103" s="216" t="s">
        <v>185</v>
      </c>
      <c r="G103" s="36"/>
      <c r="H103" s="36"/>
      <c r="I103" s="127"/>
      <c r="J103" s="36"/>
      <c r="K103" s="36"/>
      <c r="L103" s="40"/>
      <c r="M103" s="215"/>
      <c r="N103" s="76"/>
      <c r="O103" s="76"/>
      <c r="P103" s="76"/>
      <c r="Q103" s="76"/>
      <c r="R103" s="76"/>
      <c r="S103" s="76"/>
      <c r="T103" s="77"/>
      <c r="AT103" s="14" t="s">
        <v>161</v>
      </c>
      <c r="AU103" s="14" t="s">
        <v>88</v>
      </c>
    </row>
    <row r="104" s="11" customFormat="1">
      <c r="B104" s="217"/>
      <c r="C104" s="218"/>
      <c r="D104" s="213" t="s">
        <v>163</v>
      </c>
      <c r="E104" s="219" t="s">
        <v>22</v>
      </c>
      <c r="F104" s="220" t="s">
        <v>394</v>
      </c>
      <c r="G104" s="218"/>
      <c r="H104" s="221">
        <v>752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163</v>
      </c>
      <c r="AU104" s="227" t="s">
        <v>88</v>
      </c>
      <c r="AV104" s="11" t="s">
        <v>88</v>
      </c>
      <c r="AW104" s="11" t="s">
        <v>38</v>
      </c>
      <c r="AX104" s="11" t="s">
        <v>23</v>
      </c>
      <c r="AY104" s="227" t="s">
        <v>150</v>
      </c>
    </row>
    <row r="105" s="1" customFormat="1" ht="16.5" customHeight="1">
      <c r="B105" s="35"/>
      <c r="C105" s="201" t="s">
        <v>171</v>
      </c>
      <c r="D105" s="201" t="s">
        <v>152</v>
      </c>
      <c r="E105" s="202" t="s">
        <v>186</v>
      </c>
      <c r="F105" s="203" t="s">
        <v>187</v>
      </c>
      <c r="G105" s="204" t="s">
        <v>155</v>
      </c>
      <c r="H105" s="205">
        <v>752</v>
      </c>
      <c r="I105" s="206"/>
      <c r="J105" s="207">
        <f>ROUND(I105*H105,2)</f>
        <v>0</v>
      </c>
      <c r="K105" s="203" t="s">
        <v>156</v>
      </c>
      <c r="L105" s="40"/>
      <c r="M105" s="208" t="s">
        <v>22</v>
      </c>
      <c r="N105" s="209" t="s">
        <v>49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157</v>
      </c>
      <c r="AT105" s="14" t="s">
        <v>152</v>
      </c>
      <c r="AU105" s="14" t="s">
        <v>88</v>
      </c>
      <c r="AY105" s="14" t="s">
        <v>150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23</v>
      </c>
      <c r="BK105" s="212">
        <f>ROUND(I105*H105,2)</f>
        <v>0</v>
      </c>
      <c r="BL105" s="14" t="s">
        <v>157</v>
      </c>
      <c r="BM105" s="14" t="s">
        <v>188</v>
      </c>
    </row>
    <row r="106" s="1" customFormat="1">
      <c r="B106" s="35"/>
      <c r="C106" s="36"/>
      <c r="D106" s="213" t="s">
        <v>159</v>
      </c>
      <c r="E106" s="36"/>
      <c r="F106" s="214" t="s">
        <v>189</v>
      </c>
      <c r="G106" s="36"/>
      <c r="H106" s="36"/>
      <c r="I106" s="127"/>
      <c r="J106" s="36"/>
      <c r="K106" s="36"/>
      <c r="L106" s="40"/>
      <c r="M106" s="215"/>
      <c r="N106" s="76"/>
      <c r="O106" s="76"/>
      <c r="P106" s="76"/>
      <c r="Q106" s="76"/>
      <c r="R106" s="76"/>
      <c r="S106" s="76"/>
      <c r="T106" s="77"/>
      <c r="AT106" s="14" t="s">
        <v>159</v>
      </c>
      <c r="AU106" s="14" t="s">
        <v>88</v>
      </c>
    </row>
    <row r="107" s="1" customFormat="1">
      <c r="B107" s="35"/>
      <c r="C107" s="36"/>
      <c r="D107" s="213" t="s">
        <v>161</v>
      </c>
      <c r="E107" s="36"/>
      <c r="F107" s="216" t="s">
        <v>190</v>
      </c>
      <c r="G107" s="36"/>
      <c r="H107" s="36"/>
      <c r="I107" s="127"/>
      <c r="J107" s="36"/>
      <c r="K107" s="36"/>
      <c r="L107" s="40"/>
      <c r="M107" s="215"/>
      <c r="N107" s="76"/>
      <c r="O107" s="76"/>
      <c r="P107" s="76"/>
      <c r="Q107" s="76"/>
      <c r="R107" s="76"/>
      <c r="S107" s="76"/>
      <c r="T107" s="77"/>
      <c r="AT107" s="14" t="s">
        <v>161</v>
      </c>
      <c r="AU107" s="14" t="s">
        <v>88</v>
      </c>
    </row>
    <row r="108" s="11" customFormat="1">
      <c r="B108" s="217"/>
      <c r="C108" s="218"/>
      <c r="D108" s="213" t="s">
        <v>163</v>
      </c>
      <c r="E108" s="219" t="s">
        <v>22</v>
      </c>
      <c r="F108" s="220" t="s">
        <v>394</v>
      </c>
      <c r="G108" s="218"/>
      <c r="H108" s="221">
        <v>752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163</v>
      </c>
      <c r="AU108" s="227" t="s">
        <v>88</v>
      </c>
      <c r="AV108" s="11" t="s">
        <v>88</v>
      </c>
      <c r="AW108" s="11" t="s">
        <v>38</v>
      </c>
      <c r="AX108" s="11" t="s">
        <v>23</v>
      </c>
      <c r="AY108" s="227" t="s">
        <v>150</v>
      </c>
    </row>
    <row r="109" s="10" customFormat="1" ht="22.8" customHeight="1">
      <c r="B109" s="185"/>
      <c r="C109" s="186"/>
      <c r="D109" s="187" t="s">
        <v>77</v>
      </c>
      <c r="E109" s="199" t="s">
        <v>191</v>
      </c>
      <c r="F109" s="199" t="s">
        <v>192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SUM(P110:P113)</f>
        <v>0</v>
      </c>
      <c r="Q109" s="193"/>
      <c r="R109" s="194">
        <f>SUM(R110:R113)</f>
        <v>2.5420799999999999</v>
      </c>
      <c r="S109" s="193"/>
      <c r="T109" s="195">
        <f>SUM(T110:T113)</f>
        <v>0</v>
      </c>
      <c r="AR109" s="196" t="s">
        <v>23</v>
      </c>
      <c r="AT109" s="197" t="s">
        <v>77</v>
      </c>
      <c r="AU109" s="197" t="s">
        <v>23</v>
      </c>
      <c r="AY109" s="196" t="s">
        <v>150</v>
      </c>
      <c r="BK109" s="198">
        <f>SUM(BK110:BK113)</f>
        <v>0</v>
      </c>
    </row>
    <row r="110" s="1" customFormat="1" ht="16.5" customHeight="1">
      <c r="B110" s="35"/>
      <c r="C110" s="201" t="s">
        <v>193</v>
      </c>
      <c r="D110" s="201" t="s">
        <v>152</v>
      </c>
      <c r="E110" s="202" t="s">
        <v>194</v>
      </c>
      <c r="F110" s="203" t="s">
        <v>195</v>
      </c>
      <c r="G110" s="204" t="s">
        <v>196</v>
      </c>
      <c r="H110" s="205">
        <v>6</v>
      </c>
      <c r="I110" s="206"/>
      <c r="J110" s="207">
        <f>ROUND(I110*H110,2)</f>
        <v>0</v>
      </c>
      <c r="K110" s="203" t="s">
        <v>22</v>
      </c>
      <c r="L110" s="40"/>
      <c r="M110" s="208" t="s">
        <v>22</v>
      </c>
      <c r="N110" s="209" t="s">
        <v>49</v>
      </c>
      <c r="O110" s="76"/>
      <c r="P110" s="210">
        <f>O110*H110</f>
        <v>0</v>
      </c>
      <c r="Q110" s="210">
        <v>0.42368</v>
      </c>
      <c r="R110" s="210">
        <f>Q110*H110</f>
        <v>2.5420799999999999</v>
      </c>
      <c r="S110" s="210">
        <v>0</v>
      </c>
      <c r="T110" s="211">
        <f>S110*H110</f>
        <v>0</v>
      </c>
      <c r="AR110" s="14" t="s">
        <v>157</v>
      </c>
      <c r="AT110" s="14" t="s">
        <v>152</v>
      </c>
      <c r="AU110" s="14" t="s">
        <v>88</v>
      </c>
      <c r="AY110" s="14" t="s">
        <v>150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23</v>
      </c>
      <c r="BK110" s="212">
        <f>ROUND(I110*H110,2)</f>
        <v>0</v>
      </c>
      <c r="BL110" s="14" t="s">
        <v>157</v>
      </c>
      <c r="BM110" s="14" t="s">
        <v>395</v>
      </c>
    </row>
    <row r="111" s="1" customFormat="1">
      <c r="B111" s="35"/>
      <c r="C111" s="36"/>
      <c r="D111" s="213" t="s">
        <v>159</v>
      </c>
      <c r="E111" s="36"/>
      <c r="F111" s="214" t="s">
        <v>195</v>
      </c>
      <c r="G111" s="36"/>
      <c r="H111" s="36"/>
      <c r="I111" s="127"/>
      <c r="J111" s="36"/>
      <c r="K111" s="36"/>
      <c r="L111" s="40"/>
      <c r="M111" s="215"/>
      <c r="N111" s="76"/>
      <c r="O111" s="76"/>
      <c r="P111" s="76"/>
      <c r="Q111" s="76"/>
      <c r="R111" s="76"/>
      <c r="S111" s="76"/>
      <c r="T111" s="77"/>
      <c r="AT111" s="14" t="s">
        <v>159</v>
      </c>
      <c r="AU111" s="14" t="s">
        <v>88</v>
      </c>
    </row>
    <row r="112" s="1" customFormat="1">
      <c r="B112" s="35"/>
      <c r="C112" s="36"/>
      <c r="D112" s="213" t="s">
        <v>161</v>
      </c>
      <c r="E112" s="36"/>
      <c r="F112" s="216" t="s">
        <v>198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161</v>
      </c>
      <c r="AU112" s="14" t="s">
        <v>88</v>
      </c>
    </row>
    <row r="113" s="11" customFormat="1">
      <c r="B113" s="217"/>
      <c r="C113" s="218"/>
      <c r="D113" s="213" t="s">
        <v>163</v>
      </c>
      <c r="E113" s="219" t="s">
        <v>22</v>
      </c>
      <c r="F113" s="220" t="s">
        <v>193</v>
      </c>
      <c r="G113" s="218"/>
      <c r="H113" s="221">
        <v>6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163</v>
      </c>
      <c r="AU113" s="227" t="s">
        <v>88</v>
      </c>
      <c r="AV113" s="11" t="s">
        <v>88</v>
      </c>
      <c r="AW113" s="11" t="s">
        <v>38</v>
      </c>
      <c r="AX113" s="11" t="s">
        <v>23</v>
      </c>
      <c r="AY113" s="227" t="s">
        <v>150</v>
      </c>
    </row>
    <row r="114" s="10" customFormat="1" ht="22.8" customHeight="1">
      <c r="B114" s="185"/>
      <c r="C114" s="186"/>
      <c r="D114" s="187" t="s">
        <v>77</v>
      </c>
      <c r="E114" s="199" t="s">
        <v>206</v>
      </c>
      <c r="F114" s="199" t="s">
        <v>207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P115+SUM(P116:P131)</f>
        <v>0</v>
      </c>
      <c r="Q114" s="193"/>
      <c r="R114" s="194">
        <f>R115+SUM(R116:R131)</f>
        <v>0.0015</v>
      </c>
      <c r="S114" s="193"/>
      <c r="T114" s="195">
        <f>T115+SUM(T116:T131)</f>
        <v>0</v>
      </c>
      <c r="AR114" s="196" t="s">
        <v>23</v>
      </c>
      <c r="AT114" s="197" t="s">
        <v>77</v>
      </c>
      <c r="AU114" s="197" t="s">
        <v>23</v>
      </c>
      <c r="AY114" s="196" t="s">
        <v>150</v>
      </c>
      <c r="BK114" s="198">
        <f>BK115+SUM(BK116:BK131)</f>
        <v>0</v>
      </c>
    </row>
    <row r="115" s="1" customFormat="1" ht="16.5" customHeight="1">
      <c r="B115" s="35"/>
      <c r="C115" s="201" t="s">
        <v>199</v>
      </c>
      <c r="D115" s="201" t="s">
        <v>152</v>
      </c>
      <c r="E115" s="202" t="s">
        <v>218</v>
      </c>
      <c r="F115" s="203" t="s">
        <v>219</v>
      </c>
      <c r="G115" s="204" t="s">
        <v>220</v>
      </c>
      <c r="H115" s="205">
        <v>25</v>
      </c>
      <c r="I115" s="206"/>
      <c r="J115" s="207">
        <f>ROUND(I115*H115,2)</f>
        <v>0</v>
      </c>
      <c r="K115" s="203" t="s">
        <v>156</v>
      </c>
      <c r="L115" s="40"/>
      <c r="M115" s="208" t="s">
        <v>22</v>
      </c>
      <c r="N115" s="209" t="s">
        <v>49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157</v>
      </c>
      <c r="AT115" s="14" t="s">
        <v>152</v>
      </c>
      <c r="AU115" s="14" t="s">
        <v>88</v>
      </c>
      <c r="AY115" s="14" t="s">
        <v>150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23</v>
      </c>
      <c r="BK115" s="212">
        <f>ROUND(I115*H115,2)</f>
        <v>0</v>
      </c>
      <c r="BL115" s="14" t="s">
        <v>157</v>
      </c>
      <c r="BM115" s="14" t="s">
        <v>396</v>
      </c>
    </row>
    <row r="116" s="1" customFormat="1">
      <c r="B116" s="35"/>
      <c r="C116" s="36"/>
      <c r="D116" s="213" t="s">
        <v>159</v>
      </c>
      <c r="E116" s="36"/>
      <c r="F116" s="214" t="s">
        <v>222</v>
      </c>
      <c r="G116" s="36"/>
      <c r="H116" s="36"/>
      <c r="I116" s="127"/>
      <c r="J116" s="36"/>
      <c r="K116" s="36"/>
      <c r="L116" s="40"/>
      <c r="M116" s="215"/>
      <c r="N116" s="76"/>
      <c r="O116" s="76"/>
      <c r="P116" s="76"/>
      <c r="Q116" s="76"/>
      <c r="R116" s="76"/>
      <c r="S116" s="76"/>
      <c r="T116" s="77"/>
      <c r="AT116" s="14" t="s">
        <v>159</v>
      </c>
      <c r="AU116" s="14" t="s">
        <v>88</v>
      </c>
    </row>
    <row r="117" s="1" customFormat="1">
      <c r="B117" s="35"/>
      <c r="C117" s="36"/>
      <c r="D117" s="213" t="s">
        <v>161</v>
      </c>
      <c r="E117" s="36"/>
      <c r="F117" s="216" t="s">
        <v>223</v>
      </c>
      <c r="G117" s="36"/>
      <c r="H117" s="36"/>
      <c r="I117" s="127"/>
      <c r="J117" s="36"/>
      <c r="K117" s="36"/>
      <c r="L117" s="40"/>
      <c r="M117" s="215"/>
      <c r="N117" s="76"/>
      <c r="O117" s="76"/>
      <c r="P117" s="76"/>
      <c r="Q117" s="76"/>
      <c r="R117" s="76"/>
      <c r="S117" s="76"/>
      <c r="T117" s="77"/>
      <c r="AT117" s="14" t="s">
        <v>161</v>
      </c>
      <c r="AU117" s="14" t="s">
        <v>88</v>
      </c>
    </row>
    <row r="118" s="11" customFormat="1">
      <c r="B118" s="217"/>
      <c r="C118" s="218"/>
      <c r="D118" s="213" t="s">
        <v>163</v>
      </c>
      <c r="E118" s="219" t="s">
        <v>22</v>
      </c>
      <c r="F118" s="220" t="s">
        <v>382</v>
      </c>
      <c r="G118" s="218"/>
      <c r="H118" s="221">
        <v>25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163</v>
      </c>
      <c r="AU118" s="227" t="s">
        <v>88</v>
      </c>
      <c r="AV118" s="11" t="s">
        <v>88</v>
      </c>
      <c r="AW118" s="11" t="s">
        <v>38</v>
      </c>
      <c r="AX118" s="11" t="s">
        <v>23</v>
      </c>
      <c r="AY118" s="227" t="s">
        <v>150</v>
      </c>
    </row>
    <row r="119" s="1" customFormat="1" ht="16.5" customHeight="1">
      <c r="B119" s="35"/>
      <c r="C119" s="201" t="s">
        <v>191</v>
      </c>
      <c r="D119" s="201" t="s">
        <v>152</v>
      </c>
      <c r="E119" s="202" t="s">
        <v>231</v>
      </c>
      <c r="F119" s="203" t="s">
        <v>232</v>
      </c>
      <c r="G119" s="204" t="s">
        <v>220</v>
      </c>
      <c r="H119" s="205">
        <v>25</v>
      </c>
      <c r="I119" s="206"/>
      <c r="J119" s="207">
        <f>ROUND(I119*H119,2)</f>
        <v>0</v>
      </c>
      <c r="K119" s="203" t="s">
        <v>156</v>
      </c>
      <c r="L119" s="40"/>
      <c r="M119" s="208" t="s">
        <v>22</v>
      </c>
      <c r="N119" s="209" t="s">
        <v>49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157</v>
      </c>
      <c r="AT119" s="14" t="s">
        <v>152</v>
      </c>
      <c r="AU119" s="14" t="s">
        <v>88</v>
      </c>
      <c r="AY119" s="14" t="s">
        <v>150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157</v>
      </c>
      <c r="BM119" s="14" t="s">
        <v>233</v>
      </c>
    </row>
    <row r="120" s="1" customFormat="1">
      <c r="B120" s="35"/>
      <c r="C120" s="36"/>
      <c r="D120" s="213" t="s">
        <v>159</v>
      </c>
      <c r="E120" s="36"/>
      <c r="F120" s="214" t="s">
        <v>234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159</v>
      </c>
      <c r="AU120" s="14" t="s">
        <v>88</v>
      </c>
    </row>
    <row r="121" s="1" customFormat="1">
      <c r="B121" s="35"/>
      <c r="C121" s="36"/>
      <c r="D121" s="213" t="s">
        <v>161</v>
      </c>
      <c r="E121" s="36"/>
      <c r="F121" s="216" t="s">
        <v>235</v>
      </c>
      <c r="G121" s="36"/>
      <c r="H121" s="36"/>
      <c r="I121" s="127"/>
      <c r="J121" s="36"/>
      <c r="K121" s="36"/>
      <c r="L121" s="40"/>
      <c r="M121" s="215"/>
      <c r="N121" s="76"/>
      <c r="O121" s="76"/>
      <c r="P121" s="76"/>
      <c r="Q121" s="76"/>
      <c r="R121" s="76"/>
      <c r="S121" s="76"/>
      <c r="T121" s="77"/>
      <c r="AT121" s="14" t="s">
        <v>161</v>
      </c>
      <c r="AU121" s="14" t="s">
        <v>88</v>
      </c>
    </row>
    <row r="122" s="11" customFormat="1">
      <c r="B122" s="217"/>
      <c r="C122" s="218"/>
      <c r="D122" s="213" t="s">
        <v>163</v>
      </c>
      <c r="E122" s="219" t="s">
        <v>22</v>
      </c>
      <c r="F122" s="220" t="s">
        <v>382</v>
      </c>
      <c r="G122" s="218"/>
      <c r="H122" s="221">
        <v>25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163</v>
      </c>
      <c r="AU122" s="227" t="s">
        <v>88</v>
      </c>
      <c r="AV122" s="11" t="s">
        <v>88</v>
      </c>
      <c r="AW122" s="11" t="s">
        <v>38</v>
      </c>
      <c r="AX122" s="11" t="s">
        <v>23</v>
      </c>
      <c r="AY122" s="227" t="s">
        <v>150</v>
      </c>
    </row>
    <row r="123" s="1" customFormat="1" ht="16.5" customHeight="1">
      <c r="B123" s="35"/>
      <c r="C123" s="201" t="s">
        <v>206</v>
      </c>
      <c r="D123" s="201" t="s">
        <v>152</v>
      </c>
      <c r="E123" s="202" t="s">
        <v>237</v>
      </c>
      <c r="F123" s="203" t="s">
        <v>238</v>
      </c>
      <c r="G123" s="204" t="s">
        <v>220</v>
      </c>
      <c r="H123" s="205">
        <v>25</v>
      </c>
      <c r="I123" s="206"/>
      <c r="J123" s="207">
        <f>ROUND(I123*H123,2)</f>
        <v>0</v>
      </c>
      <c r="K123" s="203" t="s">
        <v>156</v>
      </c>
      <c r="L123" s="40"/>
      <c r="M123" s="208" t="s">
        <v>22</v>
      </c>
      <c r="N123" s="209" t="s">
        <v>49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157</v>
      </c>
      <c r="AT123" s="14" t="s">
        <v>152</v>
      </c>
      <c r="AU123" s="14" t="s">
        <v>88</v>
      </c>
      <c r="AY123" s="14" t="s">
        <v>150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23</v>
      </c>
      <c r="BK123" s="212">
        <f>ROUND(I123*H123,2)</f>
        <v>0</v>
      </c>
      <c r="BL123" s="14" t="s">
        <v>157</v>
      </c>
      <c r="BM123" s="14" t="s">
        <v>239</v>
      </c>
    </row>
    <row r="124" s="1" customFormat="1">
      <c r="B124" s="35"/>
      <c r="C124" s="36"/>
      <c r="D124" s="213" t="s">
        <v>159</v>
      </c>
      <c r="E124" s="36"/>
      <c r="F124" s="214" t="s">
        <v>240</v>
      </c>
      <c r="G124" s="36"/>
      <c r="H124" s="36"/>
      <c r="I124" s="127"/>
      <c r="J124" s="36"/>
      <c r="K124" s="36"/>
      <c r="L124" s="40"/>
      <c r="M124" s="215"/>
      <c r="N124" s="76"/>
      <c r="O124" s="76"/>
      <c r="P124" s="76"/>
      <c r="Q124" s="76"/>
      <c r="R124" s="76"/>
      <c r="S124" s="76"/>
      <c r="T124" s="77"/>
      <c r="AT124" s="14" t="s">
        <v>159</v>
      </c>
      <c r="AU124" s="14" t="s">
        <v>88</v>
      </c>
    </row>
    <row r="125" s="1" customFormat="1">
      <c r="B125" s="35"/>
      <c r="C125" s="36"/>
      <c r="D125" s="213" t="s">
        <v>161</v>
      </c>
      <c r="E125" s="36"/>
      <c r="F125" s="216" t="s">
        <v>241</v>
      </c>
      <c r="G125" s="36"/>
      <c r="H125" s="36"/>
      <c r="I125" s="127"/>
      <c r="J125" s="36"/>
      <c r="K125" s="36"/>
      <c r="L125" s="40"/>
      <c r="M125" s="215"/>
      <c r="N125" s="76"/>
      <c r="O125" s="76"/>
      <c r="P125" s="76"/>
      <c r="Q125" s="76"/>
      <c r="R125" s="76"/>
      <c r="S125" s="76"/>
      <c r="T125" s="77"/>
      <c r="AT125" s="14" t="s">
        <v>161</v>
      </c>
      <c r="AU125" s="14" t="s">
        <v>88</v>
      </c>
    </row>
    <row r="126" s="11" customFormat="1">
      <c r="B126" s="217"/>
      <c r="C126" s="218"/>
      <c r="D126" s="213" t="s">
        <v>163</v>
      </c>
      <c r="E126" s="219" t="s">
        <v>22</v>
      </c>
      <c r="F126" s="220" t="s">
        <v>382</v>
      </c>
      <c r="G126" s="218"/>
      <c r="H126" s="221">
        <v>25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163</v>
      </c>
      <c r="AU126" s="227" t="s">
        <v>88</v>
      </c>
      <c r="AV126" s="11" t="s">
        <v>88</v>
      </c>
      <c r="AW126" s="11" t="s">
        <v>38</v>
      </c>
      <c r="AX126" s="11" t="s">
        <v>23</v>
      </c>
      <c r="AY126" s="227" t="s">
        <v>150</v>
      </c>
    </row>
    <row r="127" s="1" customFormat="1" ht="16.5" customHeight="1">
      <c r="B127" s="35"/>
      <c r="C127" s="201" t="s">
        <v>28</v>
      </c>
      <c r="D127" s="201" t="s">
        <v>152</v>
      </c>
      <c r="E127" s="202" t="s">
        <v>243</v>
      </c>
      <c r="F127" s="203" t="s">
        <v>244</v>
      </c>
      <c r="G127" s="204" t="s">
        <v>220</v>
      </c>
      <c r="H127" s="205">
        <v>25</v>
      </c>
      <c r="I127" s="206"/>
      <c r="J127" s="207">
        <f>ROUND(I127*H127,2)</f>
        <v>0</v>
      </c>
      <c r="K127" s="203" t="s">
        <v>156</v>
      </c>
      <c r="L127" s="40"/>
      <c r="M127" s="208" t="s">
        <v>22</v>
      </c>
      <c r="N127" s="209" t="s">
        <v>49</v>
      </c>
      <c r="O127" s="76"/>
      <c r="P127" s="210">
        <f>O127*H127</f>
        <v>0</v>
      </c>
      <c r="Q127" s="210">
        <v>6.0000000000000002E-05</v>
      </c>
      <c r="R127" s="210">
        <f>Q127*H127</f>
        <v>0.0015</v>
      </c>
      <c r="S127" s="210">
        <v>0</v>
      </c>
      <c r="T127" s="211">
        <f>S127*H127</f>
        <v>0</v>
      </c>
      <c r="AR127" s="14" t="s">
        <v>157</v>
      </c>
      <c r="AT127" s="14" t="s">
        <v>152</v>
      </c>
      <c r="AU127" s="14" t="s">
        <v>88</v>
      </c>
      <c r="AY127" s="14" t="s">
        <v>150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23</v>
      </c>
      <c r="BK127" s="212">
        <f>ROUND(I127*H127,2)</f>
        <v>0</v>
      </c>
      <c r="BL127" s="14" t="s">
        <v>157</v>
      </c>
      <c r="BM127" s="14" t="s">
        <v>245</v>
      </c>
    </row>
    <row r="128" s="1" customFormat="1">
      <c r="B128" s="35"/>
      <c r="C128" s="36"/>
      <c r="D128" s="213" t="s">
        <v>159</v>
      </c>
      <c r="E128" s="36"/>
      <c r="F128" s="214" t="s">
        <v>246</v>
      </c>
      <c r="G128" s="36"/>
      <c r="H128" s="36"/>
      <c r="I128" s="127"/>
      <c r="J128" s="36"/>
      <c r="K128" s="36"/>
      <c r="L128" s="40"/>
      <c r="M128" s="215"/>
      <c r="N128" s="76"/>
      <c r="O128" s="76"/>
      <c r="P128" s="76"/>
      <c r="Q128" s="76"/>
      <c r="R128" s="76"/>
      <c r="S128" s="76"/>
      <c r="T128" s="77"/>
      <c r="AT128" s="14" t="s">
        <v>159</v>
      </c>
      <c r="AU128" s="14" t="s">
        <v>88</v>
      </c>
    </row>
    <row r="129" s="1" customFormat="1">
      <c r="B129" s="35"/>
      <c r="C129" s="36"/>
      <c r="D129" s="213" t="s">
        <v>161</v>
      </c>
      <c r="E129" s="36"/>
      <c r="F129" s="216" t="s">
        <v>247</v>
      </c>
      <c r="G129" s="36"/>
      <c r="H129" s="36"/>
      <c r="I129" s="127"/>
      <c r="J129" s="36"/>
      <c r="K129" s="36"/>
      <c r="L129" s="40"/>
      <c r="M129" s="215"/>
      <c r="N129" s="76"/>
      <c r="O129" s="76"/>
      <c r="P129" s="76"/>
      <c r="Q129" s="76"/>
      <c r="R129" s="76"/>
      <c r="S129" s="76"/>
      <c r="T129" s="77"/>
      <c r="AT129" s="14" t="s">
        <v>161</v>
      </c>
      <c r="AU129" s="14" t="s">
        <v>88</v>
      </c>
    </row>
    <row r="130" s="11" customFormat="1">
      <c r="B130" s="217"/>
      <c r="C130" s="218"/>
      <c r="D130" s="213" t="s">
        <v>163</v>
      </c>
      <c r="E130" s="219" t="s">
        <v>22</v>
      </c>
      <c r="F130" s="220" t="s">
        <v>382</v>
      </c>
      <c r="G130" s="218"/>
      <c r="H130" s="221">
        <v>25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163</v>
      </c>
      <c r="AU130" s="227" t="s">
        <v>88</v>
      </c>
      <c r="AV130" s="11" t="s">
        <v>88</v>
      </c>
      <c r="AW130" s="11" t="s">
        <v>38</v>
      </c>
      <c r="AX130" s="11" t="s">
        <v>78</v>
      </c>
      <c r="AY130" s="227" t="s">
        <v>150</v>
      </c>
    </row>
    <row r="131" s="10" customFormat="1" ht="20.88" customHeight="1">
      <c r="B131" s="185"/>
      <c r="C131" s="186"/>
      <c r="D131" s="187" t="s">
        <v>77</v>
      </c>
      <c r="E131" s="199" t="s">
        <v>248</v>
      </c>
      <c r="F131" s="199" t="s">
        <v>249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SUM(P132:P152)</f>
        <v>0</v>
      </c>
      <c r="Q131" s="193"/>
      <c r="R131" s="194">
        <f>SUM(R132:R152)</f>
        <v>0</v>
      </c>
      <c r="S131" s="193"/>
      <c r="T131" s="195">
        <f>SUM(T132:T152)</f>
        <v>0</v>
      </c>
      <c r="AR131" s="196" t="s">
        <v>23</v>
      </c>
      <c r="AT131" s="197" t="s">
        <v>77</v>
      </c>
      <c r="AU131" s="197" t="s">
        <v>88</v>
      </c>
      <c r="AY131" s="196" t="s">
        <v>150</v>
      </c>
      <c r="BK131" s="198">
        <f>SUM(BK132:BK152)</f>
        <v>0</v>
      </c>
    </row>
    <row r="132" s="1" customFormat="1" ht="16.5" customHeight="1">
      <c r="B132" s="35"/>
      <c r="C132" s="201" t="s">
        <v>205</v>
      </c>
      <c r="D132" s="201" t="s">
        <v>152</v>
      </c>
      <c r="E132" s="202" t="s">
        <v>250</v>
      </c>
      <c r="F132" s="203" t="s">
        <v>251</v>
      </c>
      <c r="G132" s="204" t="s">
        <v>252</v>
      </c>
      <c r="H132" s="205">
        <v>96</v>
      </c>
      <c r="I132" s="206"/>
      <c r="J132" s="207">
        <f>ROUND(I132*H132,2)</f>
        <v>0</v>
      </c>
      <c r="K132" s="203" t="s">
        <v>156</v>
      </c>
      <c r="L132" s="40"/>
      <c r="M132" s="208" t="s">
        <v>22</v>
      </c>
      <c r="N132" s="209" t="s">
        <v>49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157</v>
      </c>
      <c r="AT132" s="14" t="s">
        <v>152</v>
      </c>
      <c r="AU132" s="14" t="s">
        <v>173</v>
      </c>
      <c r="AY132" s="14" t="s">
        <v>150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23</v>
      </c>
      <c r="BK132" s="212">
        <f>ROUND(I132*H132,2)</f>
        <v>0</v>
      </c>
      <c r="BL132" s="14" t="s">
        <v>157</v>
      </c>
      <c r="BM132" s="14" t="s">
        <v>253</v>
      </c>
    </row>
    <row r="133" s="1" customFormat="1">
      <c r="B133" s="35"/>
      <c r="C133" s="36"/>
      <c r="D133" s="213" t="s">
        <v>159</v>
      </c>
      <c r="E133" s="36"/>
      <c r="F133" s="214" t="s">
        <v>254</v>
      </c>
      <c r="G133" s="36"/>
      <c r="H133" s="36"/>
      <c r="I133" s="127"/>
      <c r="J133" s="36"/>
      <c r="K133" s="36"/>
      <c r="L133" s="40"/>
      <c r="M133" s="215"/>
      <c r="N133" s="76"/>
      <c r="O133" s="76"/>
      <c r="P133" s="76"/>
      <c r="Q133" s="76"/>
      <c r="R133" s="76"/>
      <c r="S133" s="76"/>
      <c r="T133" s="77"/>
      <c r="AT133" s="14" t="s">
        <v>159</v>
      </c>
      <c r="AU133" s="14" t="s">
        <v>173</v>
      </c>
    </row>
    <row r="134" s="1" customFormat="1">
      <c r="B134" s="35"/>
      <c r="C134" s="36"/>
      <c r="D134" s="213" t="s">
        <v>161</v>
      </c>
      <c r="E134" s="36"/>
      <c r="F134" s="216" t="s">
        <v>255</v>
      </c>
      <c r="G134" s="36"/>
      <c r="H134" s="36"/>
      <c r="I134" s="127"/>
      <c r="J134" s="36"/>
      <c r="K134" s="36"/>
      <c r="L134" s="40"/>
      <c r="M134" s="215"/>
      <c r="N134" s="76"/>
      <c r="O134" s="76"/>
      <c r="P134" s="76"/>
      <c r="Q134" s="76"/>
      <c r="R134" s="76"/>
      <c r="S134" s="76"/>
      <c r="T134" s="77"/>
      <c r="AT134" s="14" t="s">
        <v>161</v>
      </c>
      <c r="AU134" s="14" t="s">
        <v>173</v>
      </c>
    </row>
    <row r="135" s="1" customFormat="1">
      <c r="B135" s="35"/>
      <c r="C135" s="36"/>
      <c r="D135" s="213" t="s">
        <v>178</v>
      </c>
      <c r="E135" s="36"/>
      <c r="F135" s="216" t="s">
        <v>256</v>
      </c>
      <c r="G135" s="36"/>
      <c r="H135" s="36"/>
      <c r="I135" s="127"/>
      <c r="J135" s="36"/>
      <c r="K135" s="36"/>
      <c r="L135" s="40"/>
      <c r="M135" s="215"/>
      <c r="N135" s="76"/>
      <c r="O135" s="76"/>
      <c r="P135" s="76"/>
      <c r="Q135" s="76"/>
      <c r="R135" s="76"/>
      <c r="S135" s="76"/>
      <c r="T135" s="77"/>
      <c r="AT135" s="14" t="s">
        <v>178</v>
      </c>
      <c r="AU135" s="14" t="s">
        <v>173</v>
      </c>
    </row>
    <row r="136" s="11" customFormat="1">
      <c r="B136" s="217"/>
      <c r="C136" s="218"/>
      <c r="D136" s="213" t="s">
        <v>163</v>
      </c>
      <c r="E136" s="219" t="s">
        <v>22</v>
      </c>
      <c r="F136" s="220" t="s">
        <v>397</v>
      </c>
      <c r="G136" s="218"/>
      <c r="H136" s="221">
        <v>96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163</v>
      </c>
      <c r="AU136" s="227" t="s">
        <v>173</v>
      </c>
      <c r="AV136" s="11" t="s">
        <v>88</v>
      </c>
      <c r="AW136" s="11" t="s">
        <v>38</v>
      </c>
      <c r="AX136" s="11" t="s">
        <v>78</v>
      </c>
      <c r="AY136" s="227" t="s">
        <v>150</v>
      </c>
    </row>
    <row r="137" s="1" customFormat="1" ht="16.5" customHeight="1">
      <c r="B137" s="35"/>
      <c r="C137" s="201" t="s">
        <v>230</v>
      </c>
      <c r="D137" s="201" t="s">
        <v>152</v>
      </c>
      <c r="E137" s="202" t="s">
        <v>259</v>
      </c>
      <c r="F137" s="203" t="s">
        <v>260</v>
      </c>
      <c r="G137" s="204" t="s">
        <v>252</v>
      </c>
      <c r="H137" s="205">
        <v>192</v>
      </c>
      <c r="I137" s="206"/>
      <c r="J137" s="207">
        <f>ROUND(I137*H137,2)</f>
        <v>0</v>
      </c>
      <c r="K137" s="203" t="s">
        <v>156</v>
      </c>
      <c r="L137" s="40"/>
      <c r="M137" s="208" t="s">
        <v>22</v>
      </c>
      <c r="N137" s="209" t="s">
        <v>49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157</v>
      </c>
      <c r="AT137" s="14" t="s">
        <v>152</v>
      </c>
      <c r="AU137" s="14" t="s">
        <v>173</v>
      </c>
      <c r="AY137" s="14" t="s">
        <v>150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23</v>
      </c>
      <c r="BK137" s="212">
        <f>ROUND(I137*H137,2)</f>
        <v>0</v>
      </c>
      <c r="BL137" s="14" t="s">
        <v>157</v>
      </c>
      <c r="BM137" s="14" t="s">
        <v>261</v>
      </c>
    </row>
    <row r="138" s="1" customFormat="1">
      <c r="B138" s="35"/>
      <c r="C138" s="36"/>
      <c r="D138" s="213" t="s">
        <v>159</v>
      </c>
      <c r="E138" s="36"/>
      <c r="F138" s="214" t="s">
        <v>262</v>
      </c>
      <c r="G138" s="36"/>
      <c r="H138" s="36"/>
      <c r="I138" s="127"/>
      <c r="J138" s="36"/>
      <c r="K138" s="36"/>
      <c r="L138" s="40"/>
      <c r="M138" s="215"/>
      <c r="N138" s="76"/>
      <c r="O138" s="76"/>
      <c r="P138" s="76"/>
      <c r="Q138" s="76"/>
      <c r="R138" s="76"/>
      <c r="S138" s="76"/>
      <c r="T138" s="77"/>
      <c r="AT138" s="14" t="s">
        <v>159</v>
      </c>
      <c r="AU138" s="14" t="s">
        <v>173</v>
      </c>
    </row>
    <row r="139" s="1" customFormat="1">
      <c r="B139" s="35"/>
      <c r="C139" s="36"/>
      <c r="D139" s="213" t="s">
        <v>161</v>
      </c>
      <c r="E139" s="36"/>
      <c r="F139" s="216" t="s">
        <v>255</v>
      </c>
      <c r="G139" s="36"/>
      <c r="H139" s="36"/>
      <c r="I139" s="127"/>
      <c r="J139" s="36"/>
      <c r="K139" s="36"/>
      <c r="L139" s="40"/>
      <c r="M139" s="215"/>
      <c r="N139" s="76"/>
      <c r="O139" s="76"/>
      <c r="P139" s="76"/>
      <c r="Q139" s="76"/>
      <c r="R139" s="76"/>
      <c r="S139" s="76"/>
      <c r="T139" s="77"/>
      <c r="AT139" s="14" t="s">
        <v>161</v>
      </c>
      <c r="AU139" s="14" t="s">
        <v>173</v>
      </c>
    </row>
    <row r="140" s="11" customFormat="1">
      <c r="B140" s="217"/>
      <c r="C140" s="218"/>
      <c r="D140" s="213" t="s">
        <v>163</v>
      </c>
      <c r="E140" s="219" t="s">
        <v>22</v>
      </c>
      <c r="F140" s="220" t="s">
        <v>398</v>
      </c>
      <c r="G140" s="218"/>
      <c r="H140" s="221">
        <v>192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163</v>
      </c>
      <c r="AU140" s="227" t="s">
        <v>173</v>
      </c>
      <c r="AV140" s="11" t="s">
        <v>88</v>
      </c>
      <c r="AW140" s="11" t="s">
        <v>38</v>
      </c>
      <c r="AX140" s="11" t="s">
        <v>23</v>
      </c>
      <c r="AY140" s="227" t="s">
        <v>150</v>
      </c>
    </row>
    <row r="141" s="1" customFormat="1" ht="16.5" customHeight="1">
      <c r="B141" s="35"/>
      <c r="C141" s="201" t="s">
        <v>236</v>
      </c>
      <c r="D141" s="201" t="s">
        <v>152</v>
      </c>
      <c r="E141" s="202" t="s">
        <v>265</v>
      </c>
      <c r="F141" s="203" t="s">
        <v>266</v>
      </c>
      <c r="G141" s="204" t="s">
        <v>252</v>
      </c>
      <c r="H141" s="205">
        <v>0.59999999999999998</v>
      </c>
      <c r="I141" s="206"/>
      <c r="J141" s="207">
        <f>ROUND(I141*H141,2)</f>
        <v>0</v>
      </c>
      <c r="K141" s="203" t="s">
        <v>156</v>
      </c>
      <c r="L141" s="40"/>
      <c r="M141" s="208" t="s">
        <v>22</v>
      </c>
      <c r="N141" s="209" t="s">
        <v>49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157</v>
      </c>
      <c r="AT141" s="14" t="s">
        <v>152</v>
      </c>
      <c r="AU141" s="14" t="s">
        <v>173</v>
      </c>
      <c r="AY141" s="14" t="s">
        <v>150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23</v>
      </c>
      <c r="BK141" s="212">
        <f>ROUND(I141*H141,2)</f>
        <v>0</v>
      </c>
      <c r="BL141" s="14" t="s">
        <v>157</v>
      </c>
      <c r="BM141" s="14" t="s">
        <v>267</v>
      </c>
    </row>
    <row r="142" s="1" customFormat="1">
      <c r="B142" s="35"/>
      <c r="C142" s="36"/>
      <c r="D142" s="213" t="s">
        <v>159</v>
      </c>
      <c r="E142" s="36"/>
      <c r="F142" s="214" t="s">
        <v>268</v>
      </c>
      <c r="G142" s="36"/>
      <c r="H142" s="36"/>
      <c r="I142" s="127"/>
      <c r="J142" s="36"/>
      <c r="K142" s="36"/>
      <c r="L142" s="40"/>
      <c r="M142" s="215"/>
      <c r="N142" s="76"/>
      <c r="O142" s="76"/>
      <c r="P142" s="76"/>
      <c r="Q142" s="76"/>
      <c r="R142" s="76"/>
      <c r="S142" s="76"/>
      <c r="T142" s="77"/>
      <c r="AT142" s="14" t="s">
        <v>159</v>
      </c>
      <c r="AU142" s="14" t="s">
        <v>173</v>
      </c>
    </row>
    <row r="143" s="1" customFormat="1">
      <c r="B143" s="35"/>
      <c r="C143" s="36"/>
      <c r="D143" s="213" t="s">
        <v>161</v>
      </c>
      <c r="E143" s="36"/>
      <c r="F143" s="216" t="s">
        <v>255</v>
      </c>
      <c r="G143" s="36"/>
      <c r="H143" s="36"/>
      <c r="I143" s="127"/>
      <c r="J143" s="36"/>
      <c r="K143" s="36"/>
      <c r="L143" s="40"/>
      <c r="M143" s="215"/>
      <c r="N143" s="76"/>
      <c r="O143" s="76"/>
      <c r="P143" s="76"/>
      <c r="Q143" s="76"/>
      <c r="R143" s="76"/>
      <c r="S143" s="76"/>
      <c r="T143" s="77"/>
      <c r="AT143" s="14" t="s">
        <v>161</v>
      </c>
      <c r="AU143" s="14" t="s">
        <v>173</v>
      </c>
    </row>
    <row r="144" s="11" customFormat="1">
      <c r="B144" s="217"/>
      <c r="C144" s="218"/>
      <c r="D144" s="213" t="s">
        <v>163</v>
      </c>
      <c r="E144" s="219" t="s">
        <v>22</v>
      </c>
      <c r="F144" s="220" t="s">
        <v>399</v>
      </c>
      <c r="G144" s="218"/>
      <c r="H144" s="221">
        <v>0.59999999999999998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163</v>
      </c>
      <c r="AU144" s="227" t="s">
        <v>173</v>
      </c>
      <c r="AV144" s="11" t="s">
        <v>88</v>
      </c>
      <c r="AW144" s="11" t="s">
        <v>38</v>
      </c>
      <c r="AX144" s="11" t="s">
        <v>23</v>
      </c>
      <c r="AY144" s="227" t="s">
        <v>150</v>
      </c>
    </row>
    <row r="145" s="1" customFormat="1" ht="16.5" customHeight="1">
      <c r="B145" s="35"/>
      <c r="C145" s="201" t="s">
        <v>242</v>
      </c>
      <c r="D145" s="201" t="s">
        <v>152</v>
      </c>
      <c r="E145" s="202" t="s">
        <v>270</v>
      </c>
      <c r="F145" s="203" t="s">
        <v>271</v>
      </c>
      <c r="G145" s="204" t="s">
        <v>252</v>
      </c>
      <c r="H145" s="205">
        <v>1.2</v>
      </c>
      <c r="I145" s="206"/>
      <c r="J145" s="207">
        <f>ROUND(I145*H145,2)</f>
        <v>0</v>
      </c>
      <c r="K145" s="203" t="s">
        <v>22</v>
      </c>
      <c r="L145" s="40"/>
      <c r="M145" s="208" t="s">
        <v>22</v>
      </c>
      <c r="N145" s="209" t="s">
        <v>49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157</v>
      </c>
      <c r="AT145" s="14" t="s">
        <v>152</v>
      </c>
      <c r="AU145" s="14" t="s">
        <v>173</v>
      </c>
      <c r="AY145" s="14" t="s">
        <v>150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23</v>
      </c>
      <c r="BK145" s="212">
        <f>ROUND(I145*H145,2)</f>
        <v>0</v>
      </c>
      <c r="BL145" s="14" t="s">
        <v>157</v>
      </c>
      <c r="BM145" s="14" t="s">
        <v>272</v>
      </c>
    </row>
    <row r="146" s="1" customFormat="1">
      <c r="B146" s="35"/>
      <c r="C146" s="36"/>
      <c r="D146" s="213" t="s">
        <v>159</v>
      </c>
      <c r="E146" s="36"/>
      <c r="F146" s="214" t="s">
        <v>273</v>
      </c>
      <c r="G146" s="36"/>
      <c r="H146" s="36"/>
      <c r="I146" s="127"/>
      <c r="J146" s="36"/>
      <c r="K146" s="36"/>
      <c r="L146" s="40"/>
      <c r="M146" s="215"/>
      <c r="N146" s="76"/>
      <c r="O146" s="76"/>
      <c r="P146" s="76"/>
      <c r="Q146" s="76"/>
      <c r="R146" s="76"/>
      <c r="S146" s="76"/>
      <c r="T146" s="77"/>
      <c r="AT146" s="14" t="s">
        <v>159</v>
      </c>
      <c r="AU146" s="14" t="s">
        <v>173</v>
      </c>
    </row>
    <row r="147" s="1" customFormat="1">
      <c r="B147" s="35"/>
      <c r="C147" s="36"/>
      <c r="D147" s="213" t="s">
        <v>178</v>
      </c>
      <c r="E147" s="36"/>
      <c r="F147" s="216" t="s">
        <v>274</v>
      </c>
      <c r="G147" s="36"/>
      <c r="H147" s="36"/>
      <c r="I147" s="127"/>
      <c r="J147" s="36"/>
      <c r="K147" s="36"/>
      <c r="L147" s="40"/>
      <c r="M147" s="215"/>
      <c r="N147" s="76"/>
      <c r="O147" s="76"/>
      <c r="P147" s="76"/>
      <c r="Q147" s="76"/>
      <c r="R147" s="76"/>
      <c r="S147" s="76"/>
      <c r="T147" s="77"/>
      <c r="AT147" s="14" t="s">
        <v>178</v>
      </c>
      <c r="AU147" s="14" t="s">
        <v>173</v>
      </c>
    </row>
    <row r="148" s="11" customFormat="1">
      <c r="B148" s="217"/>
      <c r="C148" s="218"/>
      <c r="D148" s="213" t="s">
        <v>163</v>
      </c>
      <c r="E148" s="219" t="s">
        <v>22</v>
      </c>
      <c r="F148" s="220" t="s">
        <v>400</v>
      </c>
      <c r="G148" s="218"/>
      <c r="H148" s="221">
        <v>1.2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163</v>
      </c>
      <c r="AU148" s="227" t="s">
        <v>173</v>
      </c>
      <c r="AV148" s="11" t="s">
        <v>88</v>
      </c>
      <c r="AW148" s="11" t="s">
        <v>38</v>
      </c>
      <c r="AX148" s="11" t="s">
        <v>78</v>
      </c>
      <c r="AY148" s="227" t="s">
        <v>150</v>
      </c>
    </row>
    <row r="149" s="1" customFormat="1" ht="16.5" customHeight="1">
      <c r="B149" s="35"/>
      <c r="C149" s="201" t="s">
        <v>8</v>
      </c>
      <c r="D149" s="201" t="s">
        <v>152</v>
      </c>
      <c r="E149" s="202" t="s">
        <v>277</v>
      </c>
      <c r="F149" s="203" t="s">
        <v>278</v>
      </c>
      <c r="G149" s="204" t="s">
        <v>252</v>
      </c>
      <c r="H149" s="205">
        <v>2.6000000000000001</v>
      </c>
      <c r="I149" s="206"/>
      <c r="J149" s="207">
        <f>ROUND(I149*H149,2)</f>
        <v>0</v>
      </c>
      <c r="K149" s="203" t="s">
        <v>156</v>
      </c>
      <c r="L149" s="40"/>
      <c r="M149" s="208" t="s">
        <v>22</v>
      </c>
      <c r="N149" s="209" t="s">
        <v>49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157</v>
      </c>
      <c r="AT149" s="14" t="s">
        <v>152</v>
      </c>
      <c r="AU149" s="14" t="s">
        <v>173</v>
      </c>
      <c r="AY149" s="14" t="s">
        <v>150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23</v>
      </c>
      <c r="BK149" s="212">
        <f>ROUND(I149*H149,2)</f>
        <v>0</v>
      </c>
      <c r="BL149" s="14" t="s">
        <v>157</v>
      </c>
      <c r="BM149" s="14" t="s">
        <v>279</v>
      </c>
    </row>
    <row r="150" s="1" customFormat="1">
      <c r="B150" s="35"/>
      <c r="C150" s="36"/>
      <c r="D150" s="213" t="s">
        <v>159</v>
      </c>
      <c r="E150" s="36"/>
      <c r="F150" s="214" t="s">
        <v>280</v>
      </c>
      <c r="G150" s="36"/>
      <c r="H150" s="36"/>
      <c r="I150" s="127"/>
      <c r="J150" s="36"/>
      <c r="K150" s="36"/>
      <c r="L150" s="40"/>
      <c r="M150" s="215"/>
      <c r="N150" s="76"/>
      <c r="O150" s="76"/>
      <c r="P150" s="76"/>
      <c r="Q150" s="76"/>
      <c r="R150" s="76"/>
      <c r="S150" s="76"/>
      <c r="T150" s="77"/>
      <c r="AT150" s="14" t="s">
        <v>159</v>
      </c>
      <c r="AU150" s="14" t="s">
        <v>173</v>
      </c>
    </row>
    <row r="151" s="1" customFormat="1">
      <c r="B151" s="35"/>
      <c r="C151" s="36"/>
      <c r="D151" s="213" t="s">
        <v>161</v>
      </c>
      <c r="E151" s="36"/>
      <c r="F151" s="216" t="s">
        <v>281</v>
      </c>
      <c r="G151" s="36"/>
      <c r="H151" s="36"/>
      <c r="I151" s="127"/>
      <c r="J151" s="36"/>
      <c r="K151" s="36"/>
      <c r="L151" s="40"/>
      <c r="M151" s="215"/>
      <c r="N151" s="76"/>
      <c r="O151" s="76"/>
      <c r="P151" s="76"/>
      <c r="Q151" s="76"/>
      <c r="R151" s="76"/>
      <c r="S151" s="76"/>
      <c r="T151" s="77"/>
      <c r="AT151" s="14" t="s">
        <v>161</v>
      </c>
      <c r="AU151" s="14" t="s">
        <v>173</v>
      </c>
    </row>
    <row r="152" s="11" customFormat="1">
      <c r="B152" s="217"/>
      <c r="C152" s="218"/>
      <c r="D152" s="213" t="s">
        <v>163</v>
      </c>
      <c r="E152" s="219" t="s">
        <v>22</v>
      </c>
      <c r="F152" s="220" t="s">
        <v>401</v>
      </c>
      <c r="G152" s="218"/>
      <c r="H152" s="221">
        <v>2.6000000000000001</v>
      </c>
      <c r="I152" s="222"/>
      <c r="J152" s="218"/>
      <c r="K152" s="218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7" t="s">
        <v>163</v>
      </c>
      <c r="AU152" s="227" t="s">
        <v>173</v>
      </c>
      <c r="AV152" s="11" t="s">
        <v>88</v>
      </c>
      <c r="AW152" s="11" t="s">
        <v>38</v>
      </c>
      <c r="AX152" s="11" t="s">
        <v>78</v>
      </c>
      <c r="AY152" s="227" t="s">
        <v>150</v>
      </c>
    </row>
    <row r="153" s="1" customFormat="1" ht="6.96" customHeight="1">
      <c r="B153" s="54"/>
      <c r="C153" s="55"/>
      <c r="D153" s="55"/>
      <c r="E153" s="55"/>
      <c r="F153" s="55"/>
      <c r="G153" s="55"/>
      <c r="H153" s="55"/>
      <c r="I153" s="151"/>
      <c r="J153" s="55"/>
      <c r="K153" s="55"/>
      <c r="L153" s="40"/>
    </row>
  </sheetData>
  <sheetProtection sheet="1" autoFilter="0" formatColumns="0" formatRows="0" objects="1" scenarios="1" spinCount="100000" saltValue="yoaZwLzEIuP4TliU5UwGFJ22BigqmzSY2wdq6tfWfs9LLQjY34pC9UarcurHTeP92TmQAtTE4O7e6jFzo+JNGA==" hashValue="0YXiAVPifQkaxVdWUr6RfzWNvWLPoTngYgMN1J4CTNdhS0Hrfh39W6tgn1XM0TeWxf6Ht7WmZygQwIEGH+R+iA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2021-08-17T08:36:58Z</dcterms:created>
  <dcterms:modified xsi:type="dcterms:W3CDTF">2021-08-17T08:37:09Z</dcterms:modified>
</cp:coreProperties>
</file>